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5FF34AD5-2F27-42D3-B5EF-8E2234D44370}" xr6:coauthVersionLast="47" xr6:coauthVersionMax="47" xr10:uidLastSave="{00000000-0000-0000-0000-000000000000}"/>
  <bookViews>
    <workbookView xWindow="28680" yWindow="-120" windowWidth="29040" windowHeight="15840" xr2:uid="{0F52D232-A144-4EB2-955E-D88E2FEE9517}"/>
  </bookViews>
  <sheets>
    <sheet name="Prise en Main" sheetId="47" r:id="rId1"/>
    <sheet name="Suivi de gestion" sheetId="2" r:id="rId2"/>
    <sheet name="RIK_PARAMS" sheetId="46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_xlnm.Print_Area" localSheetId="1">'Suivi de gestion'!$B$1:$O$50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H22" i="2"/>
  <c r="C22" i="2"/>
  <c r="E9" i="2"/>
  <c r="E15" i="2"/>
  <c r="E12" i="2"/>
  <c r="C11" i="2" l="1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22" authorId="0" shapeId="0" xr:uid="{18E5CF2A-2938-4CAD-AA54-09FCC08EF35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H22" authorId="0" shapeId="0" xr:uid="{31A5DC13-577A-4D9E-8904-B8E04A48CFDB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<sst xmlns="http://schemas.openxmlformats.org/spreadsheetml/2006/main" count="99" uniqueCount="94">
  <si>
    <t>SUIVI DE GESTION</t>
  </si>
  <si>
    <t>*</t>
  </si>
  <si>
    <t>TOTAL PRODUITS MENSUELS</t>
  </si>
  <si>
    <t>7*</t>
  </si>
  <si>
    <t>TOTAL DEPENSES MENSUELLES</t>
  </si>
  <si>
    <t>6*</t>
  </si>
  <si>
    <t>TOTAL RESULTAT MENSUEL</t>
  </si>
  <si>
    <t>7*,6*</t>
  </si>
  <si>
    <t>N° Compte</t>
  </si>
  <si>
    <t>Libellé Compte</t>
  </si>
  <si>
    <t>Solde Tenue de Compte</t>
  </si>
  <si>
    <t>Total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</si>
  <si>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</si>
  <si>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</si>
  <si>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</si>
  <si>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</si>
  <si>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</si>
  <si>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</si>
  <si>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</si>
  <si>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</si>
  <si>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</si>
  <si>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</si>
  <si>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606110</t>
  </si>
  <si>
    <t>Electricité</t>
  </si>
  <si>
    <t>607100</t>
  </si>
  <si>
    <t>Achat de marchandises</t>
  </si>
  <si>
    <t>612200</t>
  </si>
  <si>
    <t>Crédit-bail mobilier</t>
  </si>
  <si>
    <t>613500</t>
  </si>
  <si>
    <t>Locations immobilières</t>
  </si>
  <si>
    <t>626000</t>
  </si>
  <si>
    <t>Frais P.T.T. (poste)</t>
  </si>
  <si>
    <t>626200</t>
  </si>
  <si>
    <t>Téléphone</t>
  </si>
  <si>
    <t>{_x000D_
  "Name": "CacheManager_Suivi de gestion",_x000D_
  "Column": 2,_x000D_
  "Length": 1,_x000D_
  "IsEncrypted": false_x000D_
}</t>
  </si>
  <si>
    <t>606120</t>
  </si>
  <si>
    <t>Gaz</t>
  </si>
  <si>
    <t>615510</t>
  </si>
  <si>
    <t>Entretien matériel de transport</t>
  </si>
  <si>
    <t>618300</t>
  </si>
  <si>
    <t>Documentation technique</t>
  </si>
  <si>
    <t>622600</t>
  </si>
  <si>
    <t>Honoraires</t>
  </si>
  <si>
    <t>64110000</t>
  </si>
  <si>
    <t>Salaires, appointements, commission</t>
  </si>
  <si>
    <t>64510000</t>
  </si>
  <si>
    <t>Cotisations URSSAF</t>
  </si>
  <si>
    <t>64531000</t>
  </si>
  <si>
    <t>Retraites + prévoyances non cadres</t>
  </si>
  <si>
    <t>64540000</t>
  </si>
  <si>
    <t>Cotisations ASSEDIC</t>
  </si>
  <si>
    <t>681120</t>
  </si>
  <si>
    <t>Dotations /immob. corporelles</t>
  </si>
  <si>
    <t>687250</t>
  </si>
  <si>
    <t>Dot /amortissements dérogatoires</t>
  </si>
  <si>
    <t xml:space="preserve">ANALYTIQUE : </t>
  </si>
  <si>
    <t>EN SYNTHESE</t>
  </si>
  <si>
    <t>PÉRIODE DE DÉBUT :</t>
  </si>
  <si>
    <t>PÉRIODE DE FIN :</t>
  </si>
  <si>
    <t>601000</t>
  </si>
  <si>
    <t>Achats exonérés</t>
  </si>
  <si>
    <t>601090</t>
  </si>
  <si>
    <t>Achats intracommunautaires</t>
  </si>
  <si>
    <t>606400</t>
  </si>
  <si>
    <t>Fournitures administratives</t>
  </si>
  <si>
    <t>616100</t>
  </si>
  <si>
    <t>Assurances</t>
  </si>
  <si>
    <t>618100</t>
  </si>
  <si>
    <t>Documentation générale</t>
  </si>
  <si>
    <t>627000</t>
  </si>
  <si>
    <t>Services bancaires</t>
  </si>
  <si>
    <t>637800</t>
  </si>
  <si>
    <t>Taxes diverses</t>
  </si>
  <si>
    <t xml:space="preserve">SOCIÉTÉ : </t>
  </si>
  <si>
    <t>DÉTAILS PRODUITS</t>
  </si>
  <si>
    <t>DÉTAILS DÉPENSES</t>
  </si>
  <si>
    <t>201206</t>
  </si>
  <si>
    <t>601005</t>
  </si>
  <si>
    <t>Achats matières 5,50%</t>
  </si>
  <si>
    <t>601019</t>
  </si>
  <si>
    <t>Achats matières 19,6 %</t>
  </si>
  <si>
    <t>6650000</t>
  </si>
  <si>
    <t>Escomptes accordés</t>
  </si>
  <si>
    <t>701005</t>
  </si>
  <si>
    <t>Ventes à 5,50%</t>
  </si>
  <si>
    <t>701019</t>
  </si>
  <si>
    <t>Ventes à 19,6 %</t>
  </si>
  <si>
    <t>201305</t>
  </si>
  <si>
    <t>{_x000D_
  "Formulas": {_x000D_
    "=RIK_AC(\"INF02__;INF01@E=1,S=1031,G=0,T=0,P=0:@R=A,S=1000,V={0}:R=B,S=1010|1,V={1}:R=C,S=1006|1,V={2}:R=D,S=1022,V={3}:R=E,S=1023,V={4}:R=F,S=1047,V=OUI:R=G,S=1014|3,V=&lt;&gt;Situation:\";$E$2;$G$2;$E8;$J$2;$L$2)": 1,_x000D_
    "=RIK_AC(\"INF02__;INF01@E=1,S=1031,G=0,T=0,P=0:@R=A,S=1000,V={0}:R=B,S=1010|1,V={1}:R=C,S=1006|1,V={2}:R=D,S=1022,V={3}:R=E,S=1023,V={4}:R=F,S=1047,V=OUI:R=G,S=1014|3,V=&lt;&gt;Situation:\";$E$2;$G$2;$E16;$J$2;$L$2)": 2,_x000D_
    "=RIK_AC(\"INF02__;INF01@E=1,S=1031,G=0,T=0,P=0,C=*-1:@R=A,S=1000,V={0}:R=B,S=1010|1,V={1}:R=C,S=1006|1,V={2}:R=D,S=1022,V={3}:R=E,S=1023,V={4}:R=F,S=1047,V=OUI:R=G,S=1014|3,V=&lt;&gt;Situation:\";$E$2;$G$2;$E12;$J$2;$L$2)": 3,_x000D_
    "=RIK_AC(\"INF02__;INF01@E=1,S=1031,G=0,T=0,P=0,C=*-1:@R=A,S=1000,V={0}:R=B,S=1010|1,V={1}:R=C,S=1006|1,V={2}:R=D,S=1022,V={3}:R=E,S=1023,V={4}:R=F,S=1047,V=OUI:R=G,S=1014|3,V=&lt;&gt;Situation:\";$F$2;$H$2;$F12;$K$2;$M$2)": 4,_x000D_
    "=RIK_AC(\"INF02__;INF01@E=1,S=1031,G=0,T=0,P=0:@R=A,S=1000,V={0}:R=B,S=1010|1,V={1}:R=C,S=1006|1,V={2}:R=D,S=1022,V={3}:R=E,S=1023,V={4}:R=F,S=1047,V=OUI:R=G,S=1014|3,V=&lt;&gt;Situation:\";$F$2;$H$2;$F8;$K$2;$M$2)": 5,_x000D_
    "=RIK_AC(\"INF02__;INF01@E=1,S=1031,G=0,T=0,P=0:@R=A,S=1000,V={0}:R=B,S=1010|1,V={1}:R=C,S=1006|1,V={2}:R=D,S=1022,V={3}:R=E,S=1023,V={4}:R=F,S=1047,V=OUI:R=G,S=1014|3,V=&lt;&gt;Situation:\";$F$2;$H$2;$F16;$K$2;$M$2)": 6,_x000D_
    "=RIK_AC(\"INF02__;INF01@E=1,S=1031,G=0,T=0,P=0:@R=A,S=1000,V={0}:R=B,S=1010|1,V={1}:R=C,S=1006|1,V={2}:R=D,S=1022,V={3}:R=E,S=1023,V={4}:R=F,S=1047,V=OUI:R=G,S=1014|3,V=&lt;&gt;Situation:\";$E$3;$H$2;$F16;$K$2;$M$2)": 7,_x000D_
    "=RIK_AC(\"INF02__;INF01@E=1,S=1031,G=0,T=0,P=0,C=*-1:@R=A,S=1000,V={0}:R=B,S=1010|1,V={1}:R=C,S=1006|1,V={2}:R=D,S=1022,V={3}:R=E,S=1023,V={4}:R=F,S=1047,V=OUI:R=G,S=1014|3,V=&lt;&gt;Situation:\";$E$3;$H$2;$F12;$K$2;$M$2)": 8,_x000D_
    "=RIK_AC(\"INF02__;INF01@E=1,S=1031,G=0,T=0,P=0:@R=A,S=1000,V={0}:R=B,S=1010|1,V={1}:R=C,S=1006|1,V={2}:R=D,S=1022,V={3}:R=E,S=1023,V={4}:R=F,S=1047,V=OUI:R=G,S=1014|3,V=&lt;&gt;Situation:\";$E$3;$H$2;$F8;$K$2;$M$2)": 9,_x000D_
    "=RIK_AC(\"INF02__;INF01@E=1,S=1031,G=0,T=0,P=0:@R=A,S=1000,V={0}:R=B,S=1010|1,V={1}:R=C,S=1006|1,V={2}:R=D,S=1022,V={3}:R=E,S=1023,V={4}:R=F,S=1047,V=OUI:R=G,S=1014|3,V=&lt;&gt;Situation:\";$E$3;$H$3;$F16;$K$2;$M$2)": 10,_x000D_
    "=RIK_AC(\"INF02__;INF01@E=1,S=1031,G=0,T=0,P=0,C=*-1:@R=A,S=1000,V={0}:R=B,S=1010|1,V={1}:R=C,S=1006|1,V={2}:R=D,S=1022,V={3}:R=E,S=1023,V={4}:R=F,S=1047,V=OUI:R=G,S=1014|3,V=&lt;&gt;Situation:\";$E$3;$H$3;$F12;$K$2;$M$2)": 11,_x000D_
    "=RIK_AC(\"INF02__;INF01@E=1,S=1031,G=0,T=0,P=0:@R=A,S=1000,V={0}:R=B,S=1010|1,V={1}:R=C,S=1006|1,V={2}:R=D,S=1022,V={3}:R=E,S=1023,V={4}:R=F,S=1047,V=OUI:R=G,S=1014|3,V=&lt;&gt;Situation:\";$E$3;$H$3;$F8;$K$2;$M$2)": 12,_x000D_
    "=RIK_AC(\"INF02__;INF01@E=1,S=1031,G=0,T=0,P=0:@R=A,S=1000,V={0}:R=B,S=1010|1,V={1}:R=C,S=1006|1,V={2}:R=D,S=1022,V={3}:R=E,S=1023,V={4}:R=F,S=1047,V=OUI:R=G,S=1014|3,V=&lt;&gt;Situation:\";$E$3;$H$3;$F16;$J$3;$M$2)": 13,_x000D_
    "=RIK_AC(\"INF02__;INF01@E=1,S=1031,G=0,T=0,P=0,C=*-1:@R=A,S=1000,V={0}:R=B,S=1010|1,V={1}:R=C,S=1006|1,V={2}:R=D,S=1022,V={3}:R=E,S=1023,V={4}:R=F,S=1047,V=OUI:R=G,S=1014|3,V=&lt;&gt;Situation:\";$E$3;$H$3;$F12;$J$3;$M$2)": 14,_x000D_
    "=RIK_AC(\"INF02__;INF01@E=1,S=1031,G=0,T=0,P=0:@R=A,S=1000,V={0}:R=B,S=1010|1,V={1}:R=C,S=1006|1,V={2}:R=D,S=1022,V={3}:R=E,S=1023,V={4}:R=F,S=1047,V=OUI:R=G,S=1014|3,V=&lt;&gt;Situation:\";$E$3;$H$3;$F8;$J$3;$M$2)": 15,_x000D_
    "=RIK_AC(\"INF02__;INF01@E=1,S=1031,G=0,T=0,P=0:@R=A,S=1000,V={0}:R=B,S=1010|1,V={1}:R=C,S=1006|1,V={2}:R=D,S=1022,V={3}:R=E,S=1023,V={4}:R=F,S=1047,V=OUI:R=G,S=1014|3,V=&lt;&gt;Situation:\";$E$3;$H$3;$F16;$J$3;$M$3)": 16,_x000D_
    "=RIK_AC(\"INF02__;INF01@E=1,S=1031,G=0,T=0,P=0,C=*-1:@R=A,S=1000,V={0}:R=B,S=1010|1,V={1}:R=C,S=1006|1,V={2}:R=D,S=1022,V={3}:R=E,S=1023,V={4}:R=F,S=1047,V=OUI:R=G,S=1014|3,V=&lt;&gt;Situation:\";$E$3;$H$3;$F12;$J$3;$M$3)": 17,_x000D_
    "=RIK_AC(\"INF02__;INF01@E=1,S=1031,G=0,T=0,P=0:@R=A,S=1000,V={0}:R=B,S=1010|1,V={1}:R=C,S=1006|1,V={2}:R=D,S=1022,V={3}:R=E,S=1023,V={4}:R=F,S=1047,V=OUI:R=G,S=1014|3,V=&lt;&gt;Situation:\";$E$3;$H$3;$F8;$J$3;$M$3)": 18,_x000D_
    "=RIK_AC(\"INF02__;INF01@E=1,S=1031,G=0,T=0,P=0:@R=A,S=1000,V={0}:R=B,S=1010|1,V={1}:R=C,S=1006|1,V={2}:R=D,S=1022,V={3}:R=E,S=1023,V={4}:R=F,S=1047,V=OUI:R=G,S=1014|3,V=&lt;&gt;Situation:\";$E$3;$G$3;$F16;$J$3;$M$3)": 19,_x000D_
    "=RIK_AC(\"INF02__;INF01@E=1,S=1031,G=0,T=0,P=0,C=*-1:@R=A,S=1000,V={0}:R=B,S=1010|1,V={1}:R=C,S=1006|1,V={2}:R=D,S=1022,V={3}:R=E,S=1023,V={4}:R=F,S=1047,V=OUI:R=G,S=1014|3,V=&lt;&gt;Situation:\";$E$3;$G$3;$F12;$J$3;$M$3)": 20,_x000D_
    "=RIK_AC(\"INF02__;INF01@E=1,S=1031,G=0,T=0,P=0:@R=A,S=1000,V={0}:R=B,S=1010|1,V={1}:R=C,S=1006|1,V={2}:R=D,S=1022,V={3}:R=E,S=1023,V={4}:R=F,S=1047,V=OUI:R=G,S=1014|3,V=&lt;&gt;Situation:\";$E$3;$G$3;$F8;$J$3;$M$3)": 21,_x000D_
    "=RIK_AC(\"INF02__;INF01@E=1,S=1031,G=0,T=0,P=0:@R=A,S=1000,V={0}:R=B,S=1010|1,V={1}:R=C,S=1006|1,V={2}:R=D,S=1022,V={3}:R=E,S=1023,V={4}:R=F,S=1047,V=OUI:R=G,S=1014|3,V=&lt;&gt;Situation:\";$E$3;$G$3;$F15;$J$3;$M$3)": 22,_x000D_
    "=RIK_AC(\"INF02__;INF01@E=1,S=1031,G=0,T=0,P=0,C=*-1:@R=A,S=1000,V={0}:R=B,S=1010|1,V={1}:R=C,S=1006|1,V={2}:R=D,S=1022,V={3}:R=E,S=1023,V={4}:R=F,S=1047,V=OUI:R=G,S=1014|3,V=&lt;&gt;Situation:\";$E$3;$G$3;$F11;$J$3;$M$3)": 23,_x000D_
    "=RIK_AC(\"INF02__;INF01@E=1,S=1031,G=0,T=0,P=0:@R=A,S=1000,V={0}:R=B,S=1010|1,V={1}:R=C,S=1006|1,V={2}:R=D,S=1022,V={3}:R=E,S=1023,V={4}:R=F,S=1047,V=OUI:R=G,S=1014|3,V=&lt;&gt;Situation:\";$E$3;$G$3;$F14;$J$3;$M$3)": 24,_x000D_
    "=RIK_AC(\"INF02__;INF01@E=1,S=1031,G=0,T=0,P=0:@R=A,S=1000,V={0}:R=B,S=1010|1,V={1}:R=C,S=1006|1,V={2}:R=D,S=1022,V={3}:R=E,S=1023,V={4}:R=F,S=1047,V=OUI:R=G,S=1014|3,V=&lt;&gt;Situation:\";$E$3;$G$3;$F9;$J$3;$M$3)": 25,_x000D_
    "=RIK_AC(\"INF02__;INF01@E=1,S=1031,G=0,T=0,P=0:@R=A,S=1000,V={0}:R=B,S=1010|1,V={1}:R=C,S=1006|1,V={2}:R=D,S=1022,V={3}:R=E,S=1023,V={4}:R=F,S=1047,V=OUI:R=G,S=1014|3,V=&lt;&gt;Situation:\";$E$3;$G$3;$F15;$I$3;$M$3)": 26,_x000D_
    "=RIK_AC(\"INF02__;INF01@E=1,S=1031,G=0,T=0,P=0,C=*-1:@R=A,S=1000,V={0}:R=B,S=1010|1,V={1}:R=C,S=1006|1,V={2}:R=D,S=1022,V={3}:R=E,S=1023,V={4}:R=F,S=1047,V=OUI:R=G,S=1014|3,V=&lt;&gt;Situation:\";$E$3;$G$3;$F12;$I$3;$M$3)": 27,_x000D_
    "=RIK_AC(\"INF02__;INF01@E=1,S=1031,G=0,T=0,P=0:@R=A,S=1000,V={0}:R=B,S=1010|1,V={1}:R=C,S=1006|1,V={2}:R=D,S=1022,V={3}:R=E,S=1023,V={4}:R=F,S=1047,V=OUI:R=G,S=1014|3,V=&lt;&gt;Situation:\";$E$3;$G$3;$F9;$I$3;$M$3)": 28,_x000D_
    "=RIK_AC(\"INF02__;INF01@E=1,S=1031,G=0,T=0,P=0:@R=A,S=1000,V={0}:R=B,S=1010|1,V={1}:R=C,S=1006|1,V={2}:R=D,S=1022,V={3}:R=E,S=1023,V={4}:R=F,S=1047,V=OUI:R=G,S=1014|3,V=&lt;&gt;Situation:\";$E$3;$G$3;$F15;$I$3;$K$3)": 29,_x000D_
    "=RIK_AC(\"INF02__;INF01@E=1,S=1031,G=0,T=0,P=0,C=*-1:@R=A,S=1000,V={0}:R=B,S=1010|1,V={1}:R=C,S=1006|1,V={2}:R=D,S=1022,V={3}:R=E,S=1023,V={4}:R=F,S=1047,V=OUI:R=G,S=1014|3,V=&lt;&gt;Situation:\";$E$3;$G$3;$F12;$I$3;$K$3)": 30,_x000D_
    "=RIK_AC(\"INF02__;INF01@E=1,S=1031,G=0,T=0,P=0:@R=A,S=1000,V={0}:R=B,S=1010|1,V={1}:R=C,S=1006|1,V={2}:R=D,S=1022,V={3}:R=E,S=1023,V={4}:R=F,S=1047,V=OUI:R=G,S=1014|3,V=&lt;&gt;Situation:\";$E$3;$G$3;$F9;$I$3;$K$3)": 31,_x000D_
    "=RIK_AC(\"INF02__;INF01@E=1,S=1031,G=0,T=0,P=0:@R=A,S=1000,V={0}:R=B,S=1010|1,V={1}:R=C,S=1006|1,V={2}:R=D,S=1022,V={3}:R=E,S=1023,V={4}:R=F,S=1047,V=OUI:R=G,S=1014|3,V=&lt;&gt;Situation:\";$E$3;$G$3;$F15;$I$3;$L$3)": 32,_x000D_
    "=RIK_AC(\"INF02__;INF01@E=1,S=1031,G=0,T=0,P=0:@R=A,S=1000,V={0}:R=B,S=1010|1,V={1}:R=C,S=1006|1,V={2}:R=D,S=1022,V={3}:R=E,S=1023,V={4}:R=F,S=1047,V=OUI:R=G,S=1014|3,V=&lt;&gt;Situation:\";$E$3;$G$3;$F9;$I$3;$L$3)": 33,_x000D_
    "=RIK_AC(\"INF02__;INF01@E=1,S=1031,G=0,T=0,P=0,C=*-1:@R=A,S=1000,V={0}:R=B,S=1010|1,V={1}:R=C,S=1006|1,V={2}:R=D,S=1022,V={3}:R=E,S=1023,V={4}:R=F,S=1047,V=OUI:R=G,S=1014|3,V=&lt;&gt;Situation:\";$E$3;$G$3;$F12;$I$3;$L$3)": 34,_x000D_
    "=RIK_AC(\"INF02__;INF01@E=1,S=1031,G=0,T=0,P=0:@R=A,S=1000,V={0}:R=B,S=1010|1,V={1}:R=C,S=1006|1,V={2}:R=D,S=1022,V={3}:R=E,S=1023,V={4}:R=F,S=1047,V=OUI:R=G,S=1014|3,V=&lt;&gt;Situation:\";$E$3;$G$3;$D15;$I$3;$L$3)": 35,_x000D_
    "=RIK_AC(\"INF02__;INF01@E=1,S=1031,G=0,T=0,P=0:@R=A,S=1000,V={0}:R=B,S=1010|1,V={1}:R=C,S=1006|1,V={2}:R=D,S=1022,V={3}:R=E,S=1023,V={4}:R=F,S=1047,V=OUI:R=G,S=1014|3,V=&lt;&gt;Situation:\";$E$3;$G$3;$D9;$I$3;$L$3)": 36,_x000D_
    "=RIK_AC(\"INF02__;INF01@E=1,S=1031,G=0,T=0,P=0,C=*-1:@R=A,S=1000,V={0}:R=B,S=1010|1,V={1}:R=C,S=1006|1,V={2}:R=D,S=1022,V={3}:R=E,S=1023,V={4}:R=F,S=1047,V=OUI:R=G,S=1014|3,V=&lt;&gt;Situation:\";$E$3;$G$3;$D12;$I$3;$L$3)": 37,_x000D_
    "=RIK_AC(\"INF02__;INF01@E=1,S=1031,G=0,T=0,P=0:@R=A,S=1000,V={0}:R=B,S=1010|1,V={1}:R=C,S=1006|1,V={2}:R=F,S=1047,V=OUI:R=G,S=1014|3,V=&lt;&gt;Situation:R=F,S=1052,V={3}:\";$E$3;$G$3;$D9;$I$5)": 38,_x000D_
    "=RIK_AC(\"INF02__;INF01@E=1,S=1031,G=0,T=0,P=0,C=*-1:@R=A,S=1000,V={0}:R=B,S=1010|1,V={1}:R=C,S=1006|1,V={2}:R=F,S=1047,V=OUI:R=G,S=1014|3,V=&lt;&gt;Situation:R=F,S=1052,V={3}:\";$E$3;$G$3;$D12;$I$5)": 39,_x000D_
    "=RIK_AC(\"INF02__;INF01@E=1,S=1031,G=0,T=0,P=0:@R=A,S=1000,V={0}:R=B,S=1010|1,V={1}:R=C,S=1006|1,V={2}:R=F,S=1047,V=OUI:R=G,S=1014|3,V=&lt;&gt;Situation:R=F,S=1052,V={3}:\";$E$3;$G$3;$D15;$I$5)": 40_x000D_
  },_x000D_
  "ItemPool": {_x000D_
    "Items": {_x000D_
      "1": {_x000D_
        "$type": "Inside.Core.Formula.Definition.DefinitionAC, Inside.Core.Formula",_x000D_
        "ID": 1,_x000D_
        "Results": [_x000D_
          [_x000D_
            64280609.590000011_x000D_
          ]_x000D_
        ],_x000D_
        "Statistics": {_x000D_
          "CreationDate": "2023-05-03T11:42:32.5687148+02:00",_x000D_
          "LastRefreshDate": "2020-07-16T09:38:36.1580441+02:00",_x000D_
          "TotalRefreshCount": 4,_x000D_
          "CustomInfo": {}_x000D_
        }_x000D_
      },_x000D_
      "2": {_x000D_
        "$type": "Inside.Core.Formula.Definition.DefinitionAC, Inside.Core.Formula",_x000D_
        "ID": 2,_x000D_
        "Results": [_x000D_
          [_x000D_
            62201892.70000001_x000D_
          ]_x000D_
        ],_x000D_
        "Statistics": {_x000D_
          "CreationDate": "2023-05-03T11:42:32.5687148+02:00",_x000D_
          "LastRefreshDate": "2020-07-16T09:38:36.1630308+02:00",_x000D_
          "TotalRefreshCount": 4,_x000D_
          "CustomInfo": {}_x000D_
        }_x000D_
      },_x000D_
      "3": {_x000D_
        "$type": "Inside.Core.Formula.Definition.DefinitionAC, Inside.Core.Formula",_x000D_
        "ID": 3,_x000D_
        "Results": [_x000D_
          [_x000D_
            2078716.8900000001_x000D_
          ]_x000D_
        ],_x000D_
        "Statistics": {_x000D_
          "CreationDate": "2023-05-03T11:42:32.5687148+02:00",_x000D_
          "LastRefreshDate": "2020-07-16T09:38:36.140094+02:00",_x000D_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2078716.8900000001_x000D_
          ]_x000D_
        ],_x000D_
        "Statistics": {_x000D_
          "CreationDate": "2023-05-03T11:42:32.5687148+02:00",_x000D_
          "LastRefreshDate": "2020-07-16T09:46:08.8176209+02:00",_x000D_
          "TotalRefreshCount": 1,_x000D_
          "CustomInfo": {}_x000D_
        }_x000D_
      },_x000D_
      "5": {_x000D_
        "$type": "Inside.Core.Formula.Definition.DefinitionAC, Inside.Core.Formula",_x000D_
        "ID": 5,_x000D_
        "Results": [_x000D_
          [_x000D_
            64280609.590000011_x000D_
          ]_x000D_
        ],_x000D_
        "Statistics": {_x000D_
          "CreationDate": "2023-05-03T11:42:32.5687148+02:00",_x000D_
          "LastRefreshDate": "2020-07-16T09:46:08.8456588+02:00",_x000D_
          "TotalRefreshCount": 1,_x000D_
          "CustomInfo": {}_x000D_
        }_x000D_
      },_x000D_
      "6": {_x000D_
        "$type": "Inside.Core.Formula.Definition.DefinitionAC, Inside.Core.Formula",_x000D_
        "ID": 6,_x000D_
        "Results": [_x000D_
          [_x000D_
            62201892.70000001_x000D_
          ]_x000D_
        ],_x000D_
        "Statistics": {_x000D_
          "CreationDate": "2023-05-03T11:42:32.5687148+02:00",_x000D_
          "LastRefreshDate": "2020-07-16T09:46:08.8536107+02:00",_x000D_
          "TotalRefreshCount": 1,_x000D_
          "CustomInfo": {}_x000D_
        }_x000D_
      },_x000D_
      "7": {_x000D_
        "$type": "Inside.Core.Formula.Definition.DefinitionAC, Inside.Core.Formula",_x000D_
        "ID": 7,_x000D_
        "Results": [_x000D_
          [_x000D_
            19808271.77_x000D_
          ]_x000D_
        ],_x000D_
        "Statistics": {_x000D_
          "CreationDate": "2023-05-03T11:42:32.5687148+02:00",_x000D_
          "LastRefreshDate": "2020-07-21T17:02:42.4173194+02:00",_x000D_
          "TotalRefreshCount": 1,_x000D_
          "CustomInfo": {}_x000D_
        }_x000D_
      },_x000D_
      "8": {_x000D_
        "$type": "Inside.Core.Formula.Definition.DefinitionAC, Inside.Core.Formula",_x000D_
        "ID": 8,_x000D_
        "Results": [_x000D_
          [_x000D_
            24425726.479999997_x000D_
          ]_x000D_
        ],_x000D_
        "Statistics": {_x000D_
          "CreationDate": "2023-05-03T11:42:32.5687148+02:00",_x000D_
          "LastRefreshDate": "2020-07-21T17:02:42.4593111+02:00",_x000D_
          "TotalRefreshCount": 1,_x000D_
          "CustomInfo": {}_x000D_
        }_x000D_
      },_x000D_
      "9": {_x000D_
        "$type": "Inside.Core.Formula.Definition.DefinitionAC, Inside.Core.Formula",_x000D_
        "ID": 9,_x000D_
        "Results": [_x000D_
          [_x000D_
            44233998.25_x000D_
          ]_x000D_
        ],_x000D_
        "Statistics": {_x000D_
          "CreationDate": "2023-05-03T11:42:32.5687148+02:00",_x000D_
          "LastRefreshDate": "2020-07-21T17:02:42.4642983+02:00",_x000D_
          "TotalRefreshCount": 1,_x000D_
          "CustomInfo": {}_x000D_
        }_x000D_
      },_x000D_
      "10": {_x000D_
        "$type": "Inside.Core.Formula.Definition.DefinitionAC, Inside.Core.Formula",_x000D_
        "ID": 10,_x000D_
        "Results": [_x000D_
          [_x000D_
            19808271.77_x000D_
          ]_x000D_
        ],_x000D_
        "Statistics": {_x000D_
          "CreationDate": "2023-05-03T11:42:32.5687148+02:00",_x000D_
          "LastRefreshDate": "2020-07-21T17:03:17.6313395+02:00",_x000D_
          "TotalRefreshCount": 1,_x000D_
          "CustomInfo": {}_x000D_
        }_x000D_
      },_x000D_
      "11": {_x000D_
        "$type": "Inside.Core.Formula.Definition.DefinitionAC, Inside.Core.Formula",_x000D_
        "ID": 11,_x000D_
        "Results": [_x000D_
          [_x000D_
            24425726.479999997_x000D_
          ]_x000D_
        ],_x000D_
        "Statistics": {_x000D_
          "CreationDate": "2023-05-03T11:42:32.5687148+02:00",_x000D_
          "LastRefreshDate": "2020-07-21T17:03:17.6423049+02:00",_x000D_
          "TotalRefreshCount": 1,_x000D_
          "CustomInfo": {}_x000D_
        }_x000D_
      },_x000D_
      "12": {_x000D_
        "$type": "Inside.Core.Formula.Definition.DefinitionAC, Inside.Core.Formula",_x000D_
        "ID": 12,_x000D_
        "Results": [_x000D_
          [_x000D_
            44233998.25_x000D_
          ]_x000D_
        ],_x000D_
        "Statistics": {_x000D_
          "CreationDate": "2023-05-03T11:42:32.5687148+02:00",_x000D_
          "LastRefreshDate": "2020-07-21T17:03:17.6462935+02:00",_x000D_
          "TotalRefreshCount": 1,_x000D_
          "CustomInfo": {}_x000D_
        }_x000D_
      },_x000D_
      "13": {_x000D_
        "$type": "Inside.Core.Formula.Definition.DefinitionAC, Inside.Core.Formula",_x000D_
        "ID": 13,_x000D_
        "Results": [_x000D_
          [_x000D_
            19808271.770000003_x000D_
          ]_x000D_
        ],_x000D_
        "Statistics": {_x000D_
          "CreationDate": "2023-05-03T11:42:32.5687148+02:00",_x000D_
          "LastRefreshDate": "2020-07-21T17:03:42.6834008+02:00",_x000D_
          "TotalRefreshCount": 1,_x000D_
          "CustomInfo": {}_x000D_
        }_x000D_
      },_x000D_
      "14": {_x000D_
        "$type": "Inside.Core.Formula.Definition.DefinitionAC, Inside.Core.Formula",_x000D_
        "ID": 14,_x000D_
        "Results": [_x000D_
          [_x000D_
            24425726.479999997_x000D_
          ]_x000D_
        ],_x000D_
        "Statistics": {_x000D_
          "CreationDate": "2023-05-03T11:42:32.5687148+02:00",_x000D_
          "LastRefreshDate": "2020-07-21T17:03:42.7054405+02:00",_x000D_
          "TotalRefreshCount": 1,_x000D_
          "CustomInfo": {}_x000D_
        }_x000D_
      },_x000D_
      "15": {_x000D_
        "$type": "Inside.Core.Formula.Definition.DefinitionAC, Inside.Core.Formula",_x000D_
        "ID": 15,_x000D_
        "Results": [_x000D_
          [_x000D_
            44233998.25_x000D_
          ]_x000D_
        ],_x000D_
        "Statistics": {_x000D_
          "CreationDate": "2023-05-03T11:42:32.5687148+02:00",_x000D_
          "LastRefreshDate": "2020-07-21T17:03:42.7094263+02:00",_x000D_
          "TotalRefreshCount": 1,_x000D_
          "CustomInfo": {}_x000D_
        }_x000D_
      },_x000D_
      "16": {_x000D_
        "$type": "Inside.Core.Formula.Definition.DefinitionAC, Inside.Core.Formula",_x000D_
        "ID": 16,_x000D_
        "Results": [_x000D_
          [_x000D_
            19808271.770000003_x000D_
          ]_x000D_
        ],_x000D_
        "Statistics": {_x000D_
          "CreationDate": "2023-05-03T11:42:32.5687148+02:00",_x000D_
          "LastRefreshDate": "2020-07-21T17:03:49.4440885+02:00",_x000D_
          "TotalRefreshCount": 1,_x000D_
          "CustomInfo": {}_x000D_
        }_x000D_
      },_x000D_
      "17": {_x000D_
        "$type": "Inside.Core.Formula.Definition.DefinitionAC, Inside.Core.Formula",_x000D_
        "ID": 17,_x000D_
        "Results": [_x000D_
          [_x000D_
            24425726.479999997_x000D_
          ]_x000D_
        ],_x000D_
        "Statistics": {_x000D_
          "CreationDate": "2023-05-03T11:42:32.5687148+02:00",_x000D_
          "LastRefreshDate": "2020-07-21T17:03:49.4500058+02:00",_x000D_
          "TotalRefreshCount": 1,_x000D_
          "CustomInfo": {}_x000D_
        }_x000D_
      },_x000D_
      "18": {_x000D_
        "$type": "Inside.Core.Formula.Definition.DefinitionAC, Inside.Core.Formula",_x000D_
        "ID": 18,_x000D_
        "Results": [_x000D_
          [_x000D_
            44233998.25_x000D_
          ]_x000D_
        ],_x000D_
        "Statistics": {_x000D_
          "CreationDate": "2023-05-03T11:42:32.5687148+02:00",_x000D_
          "LastRefreshDate": "2020-07-21T17:03:49.4549922+02:00",_x000D_
          "TotalRefreshCount": 1,_x000D_
          "CustomInfo": {}_x000D_
        }_x000D_
      },_x000D_
      "19": {_x000D_
        "$type": "Inside.Core.Formula.Definition.DefinitionAC, Inside.Core.Formula",_x000D_
        "ID": 19,_x000D_
        "Results": [_x000D_
          [_x000D_
            19808271.770000007_x000D_
          ]_x000D_
        ],_x000D_
        "Statistics": {_x000D_
          "CreationDate": "2023-05-03T11:42:32.5687148+02:00",_x000D_
          "LastRefreshDate": "2020-07-21T17:08:34.5490782+02:00",_x000D_
          "TotalRefreshCount": 1,_x000D_
          "CustomInfo": {}_x000D_
        }_x000D_
      },_x000D_
      "20": {_x000D_
        "$type": "Inside.Core.Formula.Definition.DefinitionAC, Inside.Core.Formula",_x000D_
        "ID": 20,_x000D_
        "Results": [_x000D_
          [_x000D_
            24425726.480000008_x000D_
          ]_x000D_
        ],_x000D_
        "Statistics": {_x000D_
          "CreationDate": "2023-05-03T11:42:32.5687148+02:00",_x000D_
          "LastRefreshDate": "2020-07-21T17:48:45.4579295+02:00",_x000D_
          "TotalRefreshCount": 2,_x000D_
          "CustomInfo": {}_x000D_
        }_x000D_
      },_x000D_
      "21": {_x000D_
        "$type": "Inside.Core.Formula.Definition.DefinitionAC, Inside.Core.Formula",_x000D_
        "ID": 21,_x000D_
        "Results": [_x000D_
          [_x000D_
            44233998.25_x000D_
          ]_x000D_
        ],_x000D_
        "Statistics": {_x000D_
          "CreationDate": "2023-05-03T11:42:32.5687148+02:00",_x000D_
          "LastRefreshDate": "2020-07-21T17:43:27.7812348+02:00",_x000D_
          "TotalRefreshCount": 3,_x000D_
          "CustomInfo": {}_x000D_
        }_x000D_
      },_x000D_
      "22": {_x000D_
        "$type": "Inside.Core.Formula.Definition.DefinitionAC, Inside.Core.Formula",_x000D_
        "ID": 22,_x000D_
        "Results": [_x000D_
          [_x000D_
            19808271.770000007_x000D_
          ]_x000D_
        ],_x000D_
        "Statistics": {_x000D_
          "CreationDate": "2023-05-03T11:42:32.5687148+02:00",_x000D_
          "LastRefreshDate": "2020-07-21T17:48:45.4399229+02:00",_x000D_
          "TotalRefreshCount": 2,_x000D_
          "CustomInfo": {}_x000D_
        }_x000D_
      },_x000D_
      "23": {_x000D_
        "$type": "Inside.Core.Formula.Definition.DefinitionAC, Inside.Core.Formula",_x000D_
        "ID": 23,_x000D_
        "Results": [_x000D_
          [_x000D_
            24425726.479999993_x000D_
          ]_x000D_
        ],_x000D_
        "Statistics": {_x000D_
          "CreationDate": "2023-05-03T11:42:32.5687148+02:00",_x000D_
          "LastRefreshDate": "2020-07-21T17:43:27.7672724+02:00",_x000D_
          "TotalRefreshCount": 2,_x000D_
          "CustomInfo": {}_x000D_
        }_x000D_
      },_x000D_
      "24": {_x000D_
        "$type": "Inside.Core.Formula.Definition.DefinitionAC, Inside.Core.Formula",_x000D_
        "ID": 24,_x000D_
        "Results": [_x000D_
          [_x000D_
            19808271.770000007_x000D_
          ]_x000D_
        ],_x000D_
        "Statistics": {_x000D_
          "CreationDate": "2023-05-03T11:42:32.5687148+02:00",_x000D_
          "LastRefreshDate": "2020-07-21T17:43:27.7562655+02:00",_x000D_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44233998.25_x000D_
          ]_x000D_
        ],_x000D_
        "Statistics": {_x000D_
          "CreationDate": "2023-05-03T11:42:32.5687148+02:00",_x000D_
          "LastRefreshDate": "2020-07-21T17:48:45.4639139+02:00",_x000D_
          "TotalRefreshCount": 1,_x000D_
          "CustomInfo": {}_x000D_
        }_x000D_
      },_x000D_
      "26": {_x000D_
        "$type": "Inside.Core.Formula.Definition.DefinitionAC, Inside.Core.Formula",_x000D_
        "ID": 26,_x000D_
        "Results": [_x000D_
          [_x000D_
            19808271.77_x000D_
          ]_x000D_
        ],_x000D_
        "Statistics": {_x000D_
          "CreationDate": "2023-05-03T11:42:32.5687148+02:00",_x000D_
          "LastRefreshDate": "2020-07-21T17:58:09.8338834+02:00",_x000D_
          "TotalRefreshCount": 1,_x000D_
          "CustomInfo": {}_x000D_
        }_x000D_
      },_x000D_
      "27": {_x000D_
        "$type": "Inside.Core.Formula.Definition.DefinitionAC, Inside.Core.Formula",_x000D_
        "ID": 27,_x000D_
        "Results": [_x000D_
          [_x000D_
            24425726.479999997_x000D_
          ]_x000D_
        ],_x000D_
        "Statistics": {_x000D_
          "CreationDate": "2023-05-03T11:42:32.5687148+02:00",_x000D_
          "LastRefreshDate": "2020-07-21T17:58:09.8498415+02:00",_x000D_
          "TotalRefreshCount": 1,_x000D_
          "CustomInfo": {}_x000D_
        }_x000D_
      },_x000D_
      "28": {_x000D_
        "$type": "Inside.Core.Formula.Definition.DefinitionAC, Inside.Core.Formula",_x000D_
        "ID": 28,_x000D_
        "Results": [_x000D_
          [_x000D_
            44233998.25_x000D_
          ]_x000D_
        ],_x000D_
        "Statistics": {_x000D_
          "CreationDate": "2023-05-03T11:42:32.5687148+02:00",_x000D_
          "LastRefreshDate": "2020-07-21T17:58:09.8548282+02:00",_x000D_
          "TotalRefreshCount": 1,_x000D_
          "CustomInfo": {}_x000D_
        }_x000D_
      },_x000D_
      "29": {_x000D_
        "$type": "Inside.Core.Formula.Definition.DefinitionAC, Inside.Core.Formula",_x000D_
        "ID": 29,_x000D_
        "Results": [_x000D_
          [_x000D_
            19808271.77_x000D_
          ]_x000D_
        ],_x000D_
        "Statistics": {_x000D_
          "CreationDate": "2023-05-03T11:42:32.5687148+02:00",_x000D_
          "LastRefreshDate": "2020-07-21T17:58:26.4904932+02:00",_x000D_
          "TotalRefreshCount": 1,_x000D_
          "CustomInfo": {}_x000D_
        }_x000D_
      },_x000D_
      "30": {_x000D_
        "$type": "Inside.Core.Formula.Definition.DefinitionAC, Inside.Core.Formula",_x000D_
        "ID": 30,_x000D_
        "Results": [_x000D_
          [_x000D_
            24425726.479999997_x000D_
          ]_x000D_
        ],_x000D_
        "Statistics": {_x000D_
          "CreationDate": "2023-05-03T11:42:32.5687148+02:00",_x000D_
          "LastRefreshDate": "2020-07-21T17:58:26.4954802+02:00",_x000D_
          "TotalRefreshCount": 1,_x000D_
          "CustomInfo": {}_x000D_
        }_x000D_
      },_x000D_
      "31": {_x000D_
        "$type": "Inside.Core.Formula.Definition.DefinitionAC, Inside.Core.Formula",_x000D_
        "ID": 31,_x000D_
        "Results": [_x000D_
          [_x000D_
            44233998.25_x000D_
          ]_x000D_
        ],_x000D_
        "Statistics": {_x000D_
          "CreationDate": "2023-05-03T11:42:32.5687148+02:00",_x000D_
          "LastRefreshDate": "2020-07-21T17:58:26.5214088+02:00",_x000D_
          "TotalRefreshCount": 1,_x000D_
          "CustomInfo": {}_x000D_
        }_x000D_
      },_x000D_
      "32": {_x000D_
        "$type": "Inside.Core.Formula.Definition.DefinitionAC, Inside.Core.Formula",_x000D_
        "ID": 32,_x000D_
        "Results": [_x000D_
          [_x000D_
            1708983.27_x000D_
          ]_x000D_
        ],_x000D_
        "Statistics": {_x000D_
          "CreationDate": "2023-05-03T11:42:32.5687148+02:00",_x000D_
          "LastRefreshDate": "2022-02-17T14:40:37.2486893+01:00",_x000D_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2026593.76_x000D_
          ]_x000D_
        ],_x000D_
        "Statistics": {_x000D_
          "CreationDate": "2023-05-03T11:42:32.5687148+02:00",_x000D_
          "LastRefreshDate": "2022-02-17T14:40:37.2643118+01:00",_x000D_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317610.49_x000D_
          ]_x000D_
        ],_x000D_
        "Statistics": {_x000D_
          "CreationDate": "2023-05-03T11:42:32.5687148+02:00",_x000D_
          "LastRefreshDate": "2022-02-17T14:40:37.2955551+01:00",_x000D_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"2023-05-03T11:42:32.5687148+02:00",_x000D_
          "LastRefreshDate": "2022-02-17T15:03:47.1710841+01:00",_x000D_
          "TotalRefreshCount": 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"2023-05-03T11:42:32.5687148+02:00",_x000D_
          "LastRefreshDate": "2022-02-17T15:03:47.1867737+01:00",_x000D_
          "TotalRefreshCount": 6,_x000D_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"2023-05-03T11:42:32.5687148+02:00",_x000D_
          "LastRefreshDate": "2022-02-17T15:03:47.2088379+01:00",_x000D_
          "TotalRefreshCount": 6,_x000D_
          "CustomInfo": {}_x000D_
        }_x000D_
      },_x000D_
      "38": {_x000D_
        "$type": "Inside.Core.Formula.Definition.DefinitionAC, Inside.Core.Formula",_x000D_
        "ID": 38,_x000D_
        "Results": [_x000D_
          [_x000D_
            4498451.81_x000D_
          ]_x000D_
        ],_x000D_
        "Statistics": {_x000D_
          "CreationDate": "2023-05-03T11:42:32.5687148+02:00",_x000D_
          "LastRefreshDate": "2022-04-25T10:20:54.7717218+02:00",_x000D_
          "TotalRefreshCount": 3,_x000D_
          "CustomInfo": {}_x000D_
        }_x000D_
      },_x000D_
      "39": {_x000D_
        "$type": "Inside.Core.Formula.Definition.DefinitionAC, Inside.Core.Formula",_x000D_
        "ID": 39,_x000D_
        "Results": [_x000D_
          [_x000D_
            670506.79000000015_x000D_
          ]_x000D_
        ],_x000D_
        "Statistics": {_x000D_
          "CreationDate": "2023-05-03T11:42:32.5687148+02:00",_x000D_
          "LastRefreshDate": "2022-04-25T10:20:54.7767068+02:00",_x000D_
          "TotalRefreshCount": 3,_x000D_
          "CustomInfo": {}_x000D_
        }_x000D_
      },_x000D_
      "40": {_x000D_
        "$type": "Inside.Core.Formula.Definition.DefinitionAC, Inside.Core.Formula",_x000D_
        "ID": 40,_x000D_
        "Results": [_x000D_
          [_x000D_
            3827945.0199999991_x000D_
          ]_x000D_
        ],_x000D_
        "Statistics": {_x000D_
          "CreationDate": "2023-05-03T11:42:32.5687148+02:00",_x000D_
          "LastRefreshDate": "2022-04-25T10:20:54.7736794+02:00",_x000D_
          "TotalRefreshCount": 3,_x000D_
          "CustomInfo": {}_x000D_
        }_x000D_
      }_x000D_
    },_x000D_
    "LastID": 40_x000D_
  }_x000D_
}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</si>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</sst>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Segoe UI Light"/>
      <family val="2"/>
    </font>
    <font>
      <sz val="20"/>
      <color theme="0"/>
      <name val="Segoe UI Light"/>
      <family val="2"/>
    </font>
    <font>
      <sz val="14"/>
      <color theme="0"/>
      <name val="Segoe UI Light"/>
      <family val="2"/>
    </font>
    <font>
      <sz val="11"/>
      <color theme="0"/>
      <name val="Segoe UI Light"/>
      <family val="2"/>
    </font>
    <font>
      <sz val="18"/>
      <color theme="1"/>
      <name val="Segoe UI Light"/>
      <family val="2"/>
    </font>
    <font>
      <sz val="28"/>
      <color rgb="FF444450"/>
      <name val="Segoe UI Light"/>
      <family val="2"/>
    </font>
    <font>
      <sz val="10"/>
      <color theme="1"/>
      <name val="Segoe UI Light"/>
      <family val="2"/>
    </font>
    <font>
      <b/>
      <sz val="16"/>
      <color theme="1"/>
      <name val="Segoe UI Light"/>
      <family val="2"/>
    </font>
    <font>
      <b/>
      <sz val="18"/>
      <color theme="0"/>
      <name val="Segoe UI Light"/>
      <family val="2"/>
    </font>
    <font>
      <b/>
      <sz val="12"/>
      <color rgb="FFE51457"/>
      <name val="Segoe UI Light"/>
      <family val="2"/>
    </font>
    <font>
      <sz val="12"/>
      <color rgb="FF000000"/>
      <name val="Segoe UI Light"/>
      <family val="2"/>
    </font>
    <font>
      <b/>
      <sz val="14"/>
      <color rgb="FFFFFFFF"/>
      <name val="Segoe UI Light"/>
      <family val="2"/>
    </font>
    <font>
      <sz val="26"/>
      <color rgb="FF444450"/>
      <name val="Segoe UI Light"/>
      <family val="2"/>
    </font>
    <font>
      <sz val="36"/>
      <color theme="0"/>
      <name val="Segoe UI"/>
      <family val="2"/>
    </font>
    <font>
      <b/>
      <sz val="18"/>
      <color theme="0"/>
      <name val="Segoe UI Semilight"/>
      <family val="2"/>
    </font>
    <font>
      <b/>
      <sz val="18"/>
      <color theme="1"/>
      <name val="Segoe UI Semibold"/>
      <family val="2"/>
    </font>
    <font>
      <i/>
      <sz val="16"/>
      <color theme="0"/>
      <name val="Segoe UI Light"/>
      <family val="2"/>
    </font>
    <font>
      <b/>
      <sz val="12"/>
      <color rgb="FFE51457"/>
      <name val="Segoe UI Semilight"/>
      <family val="2"/>
    </font>
    <font>
      <sz val="11"/>
      <color theme="1"/>
      <name val="Calibri"/>
      <family val="2"/>
      <scheme val="min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98D6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008200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2" fillId="0" borderId="0" xfId="0" applyFont="1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/>
    <xf numFmtId="0" fontId="8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4" fontId="2" fillId="0" borderId="0" xfId="0" applyNumberFormat="1" applyFont="1"/>
    <xf numFmtId="9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2" fillId="2" borderId="0" xfId="0" applyNumberFormat="1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right" vertical="center"/>
    </xf>
    <xf numFmtId="49" fontId="13" fillId="8" borderId="1" xfId="0" applyNumberFormat="1" applyFont="1" applyFill="1" applyBorder="1" applyAlignment="1">
      <alignment horizontal="left" vertical="center"/>
    </xf>
    <xf numFmtId="4" fontId="13" fillId="8" borderId="1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 wrapText="1"/>
    </xf>
    <xf numFmtId="49" fontId="0" fillId="0" borderId="0" xfId="0" applyNumberFormat="1"/>
    <xf numFmtId="164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9" fontId="14" fillId="0" borderId="0" xfId="0" applyNumberFormat="1" applyFont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horizontal="right" vertical="center"/>
    </xf>
    <xf numFmtId="49" fontId="13" fillId="7" borderId="1" xfId="0" applyNumberFormat="1" applyFont="1" applyFill="1" applyBorder="1" applyAlignment="1">
      <alignment horizontal="right" vertical="center" wrapText="1" indent="1"/>
    </xf>
    <xf numFmtId="49" fontId="13" fillId="7" borderId="1" xfId="0" applyNumberFormat="1" applyFont="1" applyFill="1" applyBorder="1" applyAlignment="1">
      <alignment horizontal="left" vertical="center" indent="1"/>
    </xf>
    <xf numFmtId="49" fontId="18" fillId="5" borderId="0" xfId="0" applyNumberFormat="1" applyFont="1" applyFill="1" applyAlignment="1">
      <alignment horizontal="left" vertical="center" indent="2"/>
    </xf>
    <xf numFmtId="0" fontId="4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49" fontId="18" fillId="5" borderId="0" xfId="0" quotePrefix="1" applyNumberFormat="1" applyFont="1" applyFill="1" applyAlignment="1">
      <alignment horizontal="left" vertical="center" indent="2"/>
    </xf>
    <xf numFmtId="0" fontId="19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1" fillId="9" borderId="0" xfId="0" applyFont="1" applyFill="1" applyAlignment="1">
      <alignment horizontal="left" vertical="center" indent="2"/>
    </xf>
    <xf numFmtId="0" fontId="22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/>
    </xf>
    <xf numFmtId="49" fontId="23" fillId="9" borderId="0" xfId="0" quotePrefix="1" applyNumberFormat="1" applyFont="1" applyFill="1" applyAlignment="1">
      <alignment horizontal="center"/>
    </xf>
    <xf numFmtId="49" fontId="23" fillId="9" borderId="0" xfId="0" applyNumberFormat="1" applyFont="1" applyFill="1"/>
    <xf numFmtId="0" fontId="0" fillId="9" borderId="0" xfId="0" applyFill="1"/>
    <xf numFmtId="49" fontId="23" fillId="9" borderId="0" xfId="0" applyNumberFormat="1" applyFont="1" applyFill="1" applyAlignment="1">
      <alignment horizontal="center"/>
    </xf>
    <xf numFmtId="0" fontId="24" fillId="0" borderId="0" xfId="0" applyFont="1" applyAlignment="1">
      <alignment horizontal="left" indent="2"/>
    </xf>
    <xf numFmtId="0" fontId="25" fillId="0" borderId="0" xfId="0" applyFont="1" applyAlignment="1">
      <alignment horizontal="left" indent="2"/>
    </xf>
    <xf numFmtId="0" fontId="26" fillId="10" borderId="3" xfId="0" applyFont="1" applyFill="1" applyBorder="1" applyAlignment="1">
      <alignment horizontal="center" vertical="center" wrapText="1"/>
    </xf>
    <xf numFmtId="0" fontId="0" fillId="10" borderId="3" xfId="0" applyFill="1" applyBorder="1"/>
    <xf numFmtId="0" fontId="26" fillId="10" borderId="0" xfId="0" applyFont="1" applyFill="1" applyAlignment="1">
      <alignment horizontal="center" vertical="center" wrapText="1"/>
    </xf>
    <xf numFmtId="0" fontId="0" fillId="10" borderId="0" xfId="0" applyFill="1"/>
  </cellXfs>
  <cellStyles count="2">
    <cellStyle name="Normal" xfId="0" builtinId="0"/>
    <cellStyle name="Normal 6" xfId="1" xr:uid="{DC283B21-4F16-4E20-9C95-4A8BE2F0B2FF}"/>
  </cellStyles>
  <dxfs count="0"/>
  <tableStyles count="0" defaultTableStyle="TableStyleMedium2" defaultPivotStyle="PivotStyleLight16"/>
  <colors>
    <mruColors>
      <color rgb="FF00B050"/>
      <color rgb="FFE51457"/>
      <color rgb="FF008200"/>
      <color rgb="FF00DC00"/>
      <color rgb="FF003349"/>
      <color rgb="FF1B98D6"/>
      <color rgb="FF444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explosion val="5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D-44D3-BF2D-C91C3BF07D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D-44D3-BF2D-C91C3BF07D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D-44D3-BF2D-C91C3BF07D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3D-44D3-BF2D-C91C3BF07D00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3D-44D3-BF2D-C91C3BF07D00}"/>
              </c:ext>
            </c:extLst>
          </c:dPt>
          <c:val>
            <c:numRef>
              <c:f>'Suivi de gestion'!$C$11:$C$15</c:f>
              <c:numCache>
                <c:formatCode>0%</c:formatCode>
                <c:ptCount val="5"/>
                <c:pt idx="0">
                  <c:v>0.12971796485272685</c:v>
                </c:pt>
                <c:pt idx="4">
                  <c:v>0.87028203514727309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3D-44D3-BF2D-C91C3BF0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17111719730685E-2"/>
          <c:y val="7.3930251472189151E-2"/>
          <c:w val="0.84582325256844548"/>
          <c:h val="0.69711489926456394"/>
        </c:manualLayout>
      </c:layout>
      <c:barChart>
        <c:barDir val="bar"/>
        <c:grouping val="clustered"/>
        <c:varyColors val="0"/>
        <c:ser>
          <c:idx val="0"/>
          <c:order val="0"/>
          <c:tx>
            <c:v>Produits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gestion'!$E$9</c:f>
              <c:numCache>
                <c:formatCode>#\ ##0\ "€"</c:formatCode>
                <c:ptCount val="1"/>
                <c:pt idx="0">
                  <c:v>4498451.8099999996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8-48C4-829F-90E0302C1E33}"/>
            </c:ext>
          </c:extLst>
        </c:ser>
        <c:ser>
          <c:idx val="1"/>
          <c:order val="1"/>
          <c:tx>
            <c:v>Charges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gestion'!$E$12</c:f>
              <c:numCache>
                <c:formatCode>#\ ##0\ "€"</c:formatCode>
                <c:ptCount val="1"/>
                <c:pt idx="0">
                  <c:v>670506.79000000015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38-48C4-829F-90E0302C1E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-15"/>
        <c:axId val="226015984"/>
        <c:axId val="433714872"/>
      </c:barChart>
      <c:catAx>
        <c:axId val="226015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33714872"/>
        <c:crosses val="autoZero"/>
        <c:auto val="1"/>
        <c:lblAlgn val="ctr"/>
        <c:lblOffset val="100"/>
        <c:noMultiLvlLbl val="0"/>
      </c:catAx>
      <c:valAx>
        <c:axId val="433714872"/>
        <c:scaling>
          <c:orientation val="minMax"/>
        </c:scaling>
        <c:delete val="0"/>
        <c:axPos val="b"/>
        <c:numFmt formatCode="#,##0\ &quot;€&quot;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159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26BC6D-6D8B-4ADE-AF5C-5D385C93B964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5D778356-292F-4D6A-83AA-9B58518E389C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5A4F380B-FD2C-4A8D-8413-B5661DABF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AB20A759-D9B0-44C4-89F6-52C351D7ED04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B092DD0-7634-422E-B2E9-D49783C918DE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942498</xdr:colOff>
      <xdr:row>5</xdr:row>
      <xdr:rowOff>276224</xdr:rowOff>
    </xdr:from>
    <xdr:to>
      <xdr:col>3</xdr:col>
      <xdr:colOff>273844</xdr:colOff>
      <xdr:row>15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78EA5F-A225-4F59-9C7C-65F3655FDB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2131219</xdr:colOff>
      <xdr:row>5</xdr:row>
      <xdr:rowOff>369095</xdr:rowOff>
    </xdr:from>
    <xdr:to>
      <xdr:col>9</xdr:col>
      <xdr:colOff>1440658</xdr:colOff>
      <xdr:row>16</xdr:row>
      <xdr:rowOff>69058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69948D2-8457-4D7D-86CD-CD83BB39C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6602-2444-4816-8EDC-3D7DB350AC8F}">
  <dimension ref="A1:AJ44"/>
  <sheetViews>
    <sheetView showGridLines="0" tabSelected="1" zoomScale="85" zoomScaleNormal="85" workbookViewId="0">
      <selection activeCell="Y18" sqref="Y18"/>
    </sheetView>
  </sheetViews>
  <sheetFormatPr baseColWidth="10" defaultRowHeight="14.4" x14ac:dyDescent="0.3"/>
  <cols>
    <col min="19" max="19" width="15.88671875" customWidth="1"/>
  </cols>
  <sheetData>
    <row r="1" spans="1:36" ht="15" customHeight="1" x14ac:dyDescent="0.4">
      <c r="A1" s="41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3"/>
      <c r="M1" s="43"/>
      <c r="N1" s="44"/>
      <c r="O1" s="45"/>
      <c r="P1" s="43"/>
      <c r="Q1" s="43"/>
      <c r="R1" s="44"/>
      <c r="S1" s="45"/>
      <c r="T1" s="43"/>
      <c r="U1" s="43"/>
      <c r="V1" s="44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49.2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2"/>
      <c r="L2" s="43"/>
      <c r="M2" s="43"/>
      <c r="N2" s="47"/>
      <c r="O2" s="45"/>
      <c r="P2" s="43"/>
      <c r="Q2" s="43"/>
      <c r="R2" s="47"/>
      <c r="S2" s="45"/>
      <c r="T2" s="43"/>
      <c r="U2" s="43"/>
      <c r="V2" s="47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5" spans="1:36" ht="22.8" customHeight="1" x14ac:dyDescent="0.3"/>
    <row r="7" spans="1:36" ht="20.399999999999999" x14ac:dyDescent="0.35">
      <c r="B7" s="48" t="s">
        <v>90</v>
      </c>
    </row>
    <row r="8" spans="1:36" ht="21" x14ac:dyDescent="0.35">
      <c r="B8" s="49"/>
    </row>
    <row r="9" spans="1:36" ht="21" x14ac:dyDescent="0.35">
      <c r="B9" s="49"/>
    </row>
    <row r="10" spans="1:36" ht="21" x14ac:dyDescent="0.35">
      <c r="B10" s="49"/>
    </row>
    <row r="11" spans="1:36" ht="21" x14ac:dyDescent="0.35">
      <c r="B11" s="49"/>
    </row>
    <row r="12" spans="1:36" ht="20.399999999999999" x14ac:dyDescent="0.35">
      <c r="B12" s="48" t="s">
        <v>91</v>
      </c>
    </row>
    <row r="13" spans="1:36" ht="21" x14ac:dyDescent="0.35">
      <c r="B13" s="49"/>
    </row>
    <row r="14" spans="1:36" ht="21" x14ac:dyDescent="0.35">
      <c r="B14" s="49"/>
    </row>
    <row r="15" spans="1:36" ht="21" x14ac:dyDescent="0.35">
      <c r="B15" s="49"/>
    </row>
    <row r="16" spans="1:36" ht="21" x14ac:dyDescent="0.35">
      <c r="B16" s="49"/>
    </row>
    <row r="17" spans="1:36" ht="20.399999999999999" x14ac:dyDescent="0.35">
      <c r="B17" s="48" t="s">
        <v>92</v>
      </c>
    </row>
    <row r="22" spans="1:36" ht="15" customHeight="1" x14ac:dyDescent="0.3">
      <c r="A22" s="50" t="s">
        <v>93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1:36" ht="15" customHeight="1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ht="15" customHeigh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</row>
    <row r="25" spans="1:36" ht="15" customHeight="1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</row>
    <row r="26" spans="1:36" ht="15" customHeigh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</row>
    <row r="27" spans="1:36" ht="15" customHeigh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</row>
    <row r="28" spans="1:36" ht="15" customHeigh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</row>
    <row r="29" spans="1:36" ht="7.5" customHeigh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</row>
    <row r="30" spans="1:36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</row>
    <row r="31" spans="1:36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</row>
    <row r="32" spans="1:36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</row>
    <row r="33" spans="1:36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</row>
    <row r="34" spans="1:36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</row>
    <row r="35" spans="1:36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</row>
    <row r="36" spans="1:36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</row>
    <row r="37" spans="1:36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</row>
    <row r="38" spans="1:36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</row>
    <row r="39" spans="1:36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</row>
    <row r="40" spans="1:36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</row>
    <row r="41" spans="1:36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</row>
    <row r="42" spans="1:36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</row>
    <row r="43" spans="1:36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</row>
    <row r="44" spans="1:36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86374-D67F-4709-8D49-CA914549D16C}">
  <sheetPr codeName="Feuil3">
    <pageSetUpPr fitToPage="1"/>
  </sheetPr>
  <dimension ref="A1:V195"/>
  <sheetViews>
    <sheetView showGridLines="0" zoomScale="80" zoomScaleNormal="80" workbookViewId="0">
      <pane ySplit="4" topLeftCell="A5" activePane="bottomLeft" state="frozen"/>
      <selection pane="bottomLeft" activeCell="A19" sqref="A19"/>
    </sheetView>
  </sheetViews>
  <sheetFormatPr baseColWidth="10" defaultColWidth="11.44140625" defaultRowHeight="16.8" x14ac:dyDescent="0.4"/>
  <cols>
    <col min="1" max="1" width="17.88671875" style="7" customWidth="1"/>
    <col min="2" max="2" width="18.88671875" style="7" customWidth="1"/>
    <col min="3" max="3" width="40.6640625" style="7" customWidth="1"/>
    <col min="4" max="4" width="44" style="7" customWidth="1"/>
    <col min="5" max="5" width="21.109375" style="7" customWidth="1"/>
    <col min="6" max="6" width="24.44140625" style="7" customWidth="1"/>
    <col min="7" max="7" width="14.88671875" style="7" customWidth="1"/>
    <col min="8" max="8" width="40.6640625" style="7" customWidth="1"/>
    <col min="9" max="9" width="44" style="7" customWidth="1"/>
    <col min="10" max="10" width="21.109375" style="7" customWidth="1"/>
    <col min="11" max="12" width="11.44140625" style="7"/>
    <col min="13" max="13" width="19.44140625" style="7" customWidth="1"/>
    <col min="14" max="14" width="12.44140625" style="7" customWidth="1"/>
    <col min="15" max="16380" width="11.44140625" style="7"/>
    <col min="16381" max="16381" width="11.33203125" style="7" customWidth="1"/>
    <col min="16382" max="16384" width="11.44140625" style="7"/>
  </cols>
  <sheetData>
    <row r="1" spans="1:22" s="3" customFormat="1" ht="4.2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"/>
      <c r="P1" s="7"/>
      <c r="Q1" s="7"/>
      <c r="R1" s="7"/>
      <c r="S1" s="7"/>
      <c r="T1" s="7"/>
      <c r="U1" s="7"/>
      <c r="V1" s="7"/>
    </row>
    <row r="2" spans="1:22" ht="12.6" customHeight="1" x14ac:dyDescent="0.4">
      <c r="A2" s="4"/>
      <c r="B2" s="4"/>
      <c r="C2" s="5"/>
      <c r="D2" s="4"/>
      <c r="E2" s="6"/>
      <c r="F2" s="4"/>
      <c r="G2" s="4"/>
      <c r="H2" s="4"/>
      <c r="I2" s="4"/>
      <c r="J2" s="4"/>
      <c r="K2" s="4"/>
      <c r="L2" s="23"/>
      <c r="M2" s="23"/>
      <c r="N2" s="34"/>
    </row>
    <row r="3" spans="1:22" s="9" customFormat="1" ht="66.599999999999994" customHeight="1" x14ac:dyDescent="0.4">
      <c r="A3" s="8"/>
      <c r="B3" s="28" t="s">
        <v>0</v>
      </c>
      <c r="C3" s="5"/>
      <c r="D3" s="29" t="s">
        <v>73</v>
      </c>
      <c r="E3" s="33" t="s">
        <v>1</v>
      </c>
      <c r="F3" s="30" t="s">
        <v>55</v>
      </c>
      <c r="G3" s="33" t="s">
        <v>1</v>
      </c>
      <c r="H3" s="30" t="s">
        <v>57</v>
      </c>
      <c r="I3" s="33" t="s">
        <v>76</v>
      </c>
      <c r="J3" s="35" t="s">
        <v>58</v>
      </c>
      <c r="K3" s="35"/>
      <c r="L3" s="37" t="s">
        <v>87</v>
      </c>
      <c r="M3" s="37"/>
      <c r="N3" s="34"/>
      <c r="O3" s="7"/>
      <c r="P3" s="7"/>
      <c r="Q3" s="7"/>
      <c r="R3" s="7"/>
      <c r="S3" s="7"/>
      <c r="T3" s="7"/>
      <c r="U3" s="7"/>
      <c r="V3" s="7"/>
    </row>
    <row r="4" spans="1:22" ht="12.6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2" ht="36.6" customHeight="1" x14ac:dyDescent="0.4">
      <c r="I5" s="10" t="str">
        <f>I3&amp;".."&amp;L3</f>
        <v>201206..201305</v>
      </c>
    </row>
    <row r="6" spans="1:22" ht="42.6" customHeight="1" x14ac:dyDescent="0.4">
      <c r="E6" s="36" t="s">
        <v>56</v>
      </c>
      <c r="F6" s="36"/>
      <c r="G6" s="36"/>
      <c r="H6" s="18"/>
    </row>
    <row r="7" spans="1:22" ht="7.2" customHeight="1" x14ac:dyDescent="0.4">
      <c r="G7" s="18"/>
      <c r="H7" s="18"/>
    </row>
    <row r="8" spans="1:22" s="9" customFormat="1" ht="28.2" customHeight="1" x14ac:dyDescent="0.3">
      <c r="E8" s="38" t="s">
        <v>2</v>
      </c>
      <c r="F8" s="38"/>
      <c r="G8" s="38"/>
      <c r="H8" s="26"/>
    </row>
    <row r="9" spans="1:22" ht="16.5" customHeight="1" x14ac:dyDescent="0.4">
      <c r="D9" s="10" t="s">
        <v>3</v>
      </c>
      <c r="E9" s="40">
        <f>_xll.Assistant.XL.RIK_AC("INF02__;INF01@E=1,S=1031,G=0,T=0,P=0:@R=A,S=1000,V={0}:R=B,S=1010|1,V={1}:R=C,S=1006|1,V={2}:R=F,S=1047,V=OUI:R=G,S=1014|3,V=&lt;&gt;Situation:R=F,S=1052,V={3}:",$E$3,$G$3,$D9,$I$5)</f>
        <v>4498451.8099999996</v>
      </c>
      <c r="F9" s="40"/>
      <c r="G9" s="40"/>
      <c r="H9" s="25"/>
    </row>
    <row r="10" spans="1:22" ht="16.5" customHeight="1" x14ac:dyDescent="0.4">
      <c r="D10" s="10"/>
      <c r="E10" s="25"/>
      <c r="H10" s="25"/>
    </row>
    <row r="11" spans="1:22" s="9" customFormat="1" ht="28.2" customHeight="1" x14ac:dyDescent="0.3">
      <c r="C11" s="27">
        <f>E12/(E9+E12)</f>
        <v>0.12971796485272685</v>
      </c>
      <c r="D11" s="11"/>
      <c r="E11" s="38" t="s">
        <v>4</v>
      </c>
      <c r="F11" s="38"/>
      <c r="G11" s="38"/>
      <c r="H11" s="26"/>
    </row>
    <row r="12" spans="1:22" ht="15" customHeight="1" x14ac:dyDescent="0.4">
      <c r="C12" s="17"/>
      <c r="D12" s="10" t="s">
        <v>5</v>
      </c>
      <c r="E12" s="40">
        <f>_xll.Assistant.XL.RIK_AC("INF02__;INF01@E=1,S=1031,G=0,T=0,P=0,C=*-1:@R=A,S=1000,V={0}:R=B,S=1010|1,V={1}:R=C,S=1006|1,V={2}:R=F,S=1047,V=OUI:R=G,S=1014|3,V=&lt;&gt;Situation:R=F,S=1052,V={3}:",$E$3,$G$3,$D12,$I$5)</f>
        <v>670506.79000000015</v>
      </c>
      <c r="F12" s="40"/>
      <c r="G12" s="40"/>
      <c r="H12" s="25"/>
    </row>
    <row r="13" spans="1:22" ht="15" customHeight="1" x14ac:dyDescent="0.4">
      <c r="C13" s="17"/>
      <c r="D13" s="10"/>
      <c r="E13" s="25"/>
      <c r="H13" s="25"/>
    </row>
    <row r="14" spans="1:22" s="9" customFormat="1" ht="28.2" customHeight="1" x14ac:dyDescent="0.3">
      <c r="D14" s="11"/>
      <c r="E14" s="38" t="s">
        <v>6</v>
      </c>
      <c r="F14" s="38"/>
      <c r="G14" s="38"/>
      <c r="H14" s="26"/>
    </row>
    <row r="15" spans="1:22" ht="15" customHeight="1" x14ac:dyDescent="0.4">
      <c r="C15" s="12">
        <f>1-C11</f>
        <v>0.87028203514727309</v>
      </c>
      <c r="D15" s="10" t="s">
        <v>7</v>
      </c>
      <c r="E15" s="40">
        <f>_xll.Assistant.XL.RIK_AC("INF02__;INF01@E=1,S=1031,G=0,T=0,P=0:@R=A,S=1000,V={0}:R=B,S=1010|1,V={1}:R=C,S=1006|1,V={2}:R=F,S=1047,V=OUI:R=G,S=1014|3,V=&lt;&gt;Situation:R=F,S=1052,V={3}:",$E$3,$G$3,$D15,$I$5)</f>
        <v>3827945.0199999991</v>
      </c>
      <c r="F15" s="40"/>
      <c r="G15" s="40"/>
      <c r="H15" s="25"/>
    </row>
    <row r="16" spans="1:22" ht="15" customHeight="1" x14ac:dyDescent="0.4">
      <c r="D16" s="10"/>
      <c r="F16" s="10"/>
      <c r="G16" s="25"/>
      <c r="H16" s="25"/>
    </row>
    <row r="17" spans="2:11" x14ac:dyDescent="0.4">
      <c r="D17" s="10"/>
    </row>
    <row r="18" spans="2:11" ht="37.200000000000003" customHeight="1" x14ac:dyDescent="0.4">
      <c r="D18" s="10"/>
      <c r="K18" s="13"/>
    </row>
    <row r="19" spans="2:11" s="9" customFormat="1" ht="38.4" customHeight="1" x14ac:dyDescent="0.3">
      <c r="C19" s="39" t="s">
        <v>74</v>
      </c>
      <c r="D19" s="39"/>
      <c r="E19" s="39"/>
      <c r="H19" s="39" t="s">
        <v>75</v>
      </c>
      <c r="I19" s="39"/>
      <c r="J19" s="39"/>
    </row>
    <row r="20" spans="2:11" s="9" customFormat="1" ht="3.75" customHeight="1" x14ac:dyDescent="0.3"/>
    <row r="21" spans="2:11" s="9" customFormat="1" ht="38.4" customHeight="1" x14ac:dyDescent="0.4">
      <c r="C21" s="32" t="s">
        <v>8</v>
      </c>
      <c r="D21" s="32" t="s">
        <v>9</v>
      </c>
      <c r="E21" s="31" t="s">
        <v>10</v>
      </c>
      <c r="F21" s="14"/>
      <c r="G21" s="14"/>
      <c r="H21" s="32" t="s">
        <v>8</v>
      </c>
      <c r="I21" s="32" t="s">
        <v>9</v>
      </c>
      <c r="J21" s="31" t="s">
        <v>10</v>
      </c>
    </row>
    <row r="22" spans="2:11" ht="3.75" customHeight="1" x14ac:dyDescent="0.4">
      <c r="C22" s="7" t="str">
        <f>_xll.Assistant.XL.RIK_AL("INF02__2_0_0,F=B='1',U='0',I='0',FN='Segoe UI Light',FS='14',FC='#FFFFFF',BC='#6495ED',AH='3',AV='1',Br=[$top-$bottom],BrS='1',BrC='#778899'_1,C=Total,F=B='1',U='0',I='0',FN='Segoe UI Light',FS='14',FC='#FFFFFF',BC='#468"&amp;"2B4',AH='1',AV='1',Br=[$top-$bottom],BrS='1',BrC='#778899'_0_0_0_1_D=8x3;INF01@L=N° Compte,E=0,G=0,T=0,P=0,F=[1006|1],Y=1,O=NF='Texte'_B='0'_U='0'_I='0'_FN='Segoe UI Light'_FS='12'_FC='#000000'_BC='#FFFFFF'_AH='1'_AV='1'"&amp;"_Br=[]_BrS='0'_BrC='#FFFFFF'_WpT='0':L=Libellé Compte,E=0,G=0,T=0,P=0,F=[1006|3],Y=1,O=NF='Texte'_B='0'_U='0'_I='0'_FN='Segoe UI Light'_FS='12'_FC='#000000'_BC='#FFFFFF'_AH='1'_AV='1'_Br=[]_BrS='0'_BrC='#FFFFFF'_WpT='0':"&amp;"E=1,S=1031,G=0,T=1,P=0,O=NF='Nombre'_B='0'_U='0'_I='0'_FN='Segoe UI Light'_FS='12'_FC='#000000'_BC='#FFFFFF'_AH='3'_AV='1'_Br=[]_BrS='0'_BrC='#FFFFFF'_WpT='0':@R=A,S=1000,V={0}:R=B,S=1010|1,V={1}:R=C,S=1006|1,V=7*:R=D,S="&amp;"1047,V=OUI:R=E,S=1014|3,V=&lt;&gt;Situation:R=F,S=1052,V={2}:",$E$3,$G$3,$I$5)</f>
        <v/>
      </c>
      <c r="E22" s="10"/>
      <c r="H22" s="7" t="str">
        <f>_xll.Assistant.XL.RIK_AL("INF02__2_0_0,F=B='1',U='0',I='0',FN='Segoe UI Light',FS='14',FC='#FFFFFF',BC='#6495ED',AH='3',AV='1',Br=[$top-$bottom],BrS='1',BrC='#778899'_1,C=Total,F=B='1',U='0',I='0',FN='Segoe UI Light',FS='14',FC='#FFFFFF',BC='#468"&amp;"2B4',AH='1',AV='1',Br=[$top-$bottom],BrS='1',BrC='#778899'_0_0_0_1_D=27x3;INF01@L=N° Compte,E=0,G=0,T=0,P=0,F=[1006|1],Y=1,O=NF='Texte'_B='0'_U='0'_I='0'_FN='Segoe UI Light'_FS='12'_FC='#000000'_BC='#FFFFFF'_AH='1'_AV='1"&amp;"'_Br=[]_BrS='0'_BrC='#FFFFFF'_WpT='0':L=Libellé Compte,E=0,G=0,T=0,P=0,F=[1006|3],Y=1,O=NF='Texte'_B='0'_U='0'_I='0'_FN='Segoe UI Light'_FS='12'_FC='#000000'_BC='#FFFFFF'_AH='1'_AV='1'_Br=[]_BrS='0'_BrC='#FFFFFF'_WpT='0'"&amp;":E=1,S=1031,G=0,T=0,P=0,O=NF='Nombre'_B='0'_U='0'_I='0'_FN='Segoe UI Light'_FS='12'_FC='#000000'_BC='#FFFFFF'_AH='3'_AV='1'_Br=[]_BrS='0'_BrC='#FFFFFF'_WpT='0':@R=A,S=1000,V={0}:R=B,S=1010|1,V={1}:R=C,S=1006|1,V=6*:R=D,S"&amp;"=1047,V=OUI:R=E,S=1014|3,V=&lt;&gt;Situation:R=F,S=1052,V={2}:",$E$3,$G$3,$I$5)</f>
        <v/>
      </c>
    </row>
    <row r="23" spans="2:11" s="14" customFormat="1" ht="19.2" x14ac:dyDescent="0.4">
      <c r="C23" s="19" t="s">
        <v>83</v>
      </c>
      <c r="D23" s="19" t="s">
        <v>84</v>
      </c>
      <c r="E23" s="20">
        <v>47306.26</v>
      </c>
      <c r="H23" s="19" t="s">
        <v>59</v>
      </c>
      <c r="I23" s="19" t="s">
        <v>60</v>
      </c>
      <c r="J23" s="20">
        <v>-44063.37</v>
      </c>
    </row>
    <row r="24" spans="2:11" ht="19.2" x14ac:dyDescent="0.4">
      <c r="C24" s="19" t="s">
        <v>85</v>
      </c>
      <c r="D24" s="19" t="s">
        <v>86</v>
      </c>
      <c r="E24" s="20">
        <v>3652686.96</v>
      </c>
      <c r="H24" s="19" t="s">
        <v>77</v>
      </c>
      <c r="I24" s="19" t="s">
        <v>78</v>
      </c>
      <c r="J24" s="20">
        <v>-5732.5</v>
      </c>
    </row>
    <row r="25" spans="2:11" ht="19.2" x14ac:dyDescent="0.4">
      <c r="C25" s="19" t="s">
        <v>12</v>
      </c>
      <c r="D25" s="19" t="s">
        <v>13</v>
      </c>
      <c r="E25" s="20">
        <v>85698.34</v>
      </c>
      <c r="H25" s="19" t="s">
        <v>79</v>
      </c>
      <c r="I25" s="19" t="s">
        <v>80</v>
      </c>
      <c r="J25" s="20">
        <v>-188695.53</v>
      </c>
    </row>
    <row r="26" spans="2:11" ht="19.2" x14ac:dyDescent="0.4">
      <c r="C26" s="19" t="s">
        <v>14</v>
      </c>
      <c r="D26" s="19" t="s">
        <v>15</v>
      </c>
      <c r="E26" s="20">
        <v>51129.15</v>
      </c>
      <c r="H26" s="19" t="s">
        <v>61</v>
      </c>
      <c r="I26" s="19" t="s">
        <v>62</v>
      </c>
      <c r="J26" s="20">
        <v>-4318.22</v>
      </c>
    </row>
    <row r="27" spans="2:11" ht="19.2" x14ac:dyDescent="0.4">
      <c r="C27" s="19" t="s">
        <v>16</v>
      </c>
      <c r="D27" s="19" t="s">
        <v>17</v>
      </c>
      <c r="E27" s="20">
        <v>157722.99</v>
      </c>
      <c r="H27" s="19" t="s">
        <v>22</v>
      </c>
      <c r="I27" s="19" t="s">
        <v>23</v>
      </c>
      <c r="J27" s="20">
        <v>-111567.91</v>
      </c>
    </row>
    <row r="28" spans="2:11" ht="19.2" x14ac:dyDescent="0.4">
      <c r="C28" s="19" t="s">
        <v>18</v>
      </c>
      <c r="D28" s="19" t="s">
        <v>19</v>
      </c>
      <c r="E28" s="20">
        <v>502823.11</v>
      </c>
      <c r="H28" s="19" t="s">
        <v>35</v>
      </c>
      <c r="I28" s="19" t="s">
        <v>36</v>
      </c>
      <c r="J28" s="20">
        <v>-7216.21</v>
      </c>
    </row>
    <row r="29" spans="2:11" ht="19.2" x14ac:dyDescent="0.4">
      <c r="C29" s="19" t="s">
        <v>20</v>
      </c>
      <c r="D29" s="19" t="s">
        <v>21</v>
      </c>
      <c r="E29" s="20">
        <v>1085</v>
      </c>
      <c r="H29" s="19" t="s">
        <v>63</v>
      </c>
      <c r="I29" s="19" t="s">
        <v>64</v>
      </c>
      <c r="J29" s="20">
        <v>-19390.689999999999</v>
      </c>
    </row>
    <row r="30" spans="2:11" ht="20.399999999999999" x14ac:dyDescent="0.4">
      <c r="C30" s="21" t="s">
        <v>11</v>
      </c>
      <c r="D30" s="21"/>
      <c r="E30" s="22">
        <v>4498451.8099999996</v>
      </c>
      <c r="H30" s="19" t="s">
        <v>24</v>
      </c>
      <c r="I30" s="19" t="s">
        <v>25</v>
      </c>
      <c r="J30" s="20">
        <v>-107616.94</v>
      </c>
    </row>
    <row r="31" spans="2:11" ht="19.2" x14ac:dyDescent="0.4">
      <c r="C31"/>
      <c r="D31"/>
      <c r="E31"/>
      <c r="H31" s="19" t="s">
        <v>26</v>
      </c>
      <c r="I31" s="19" t="s">
        <v>27</v>
      </c>
      <c r="J31" s="20">
        <v>-69860</v>
      </c>
    </row>
    <row r="32" spans="2:11" ht="19.2" x14ac:dyDescent="0.4">
      <c r="B32" s="24"/>
      <c r="C32"/>
      <c r="D32"/>
      <c r="E32"/>
      <c r="H32" s="19" t="s">
        <v>28</v>
      </c>
      <c r="I32" s="19" t="s">
        <v>29</v>
      </c>
      <c r="J32" s="20">
        <v>-15000</v>
      </c>
    </row>
    <row r="33" spans="2:10" ht="19.2" x14ac:dyDescent="0.4">
      <c r="B33"/>
      <c r="C33" s="24"/>
      <c r="D33" s="24"/>
      <c r="E33" s="16"/>
      <c r="H33" s="19" t="s">
        <v>37</v>
      </c>
      <c r="I33" s="19" t="s">
        <v>38</v>
      </c>
      <c r="J33" s="20">
        <v>-9911.56</v>
      </c>
    </row>
    <row r="34" spans="2:10" ht="19.2" x14ac:dyDescent="0.4">
      <c r="B34"/>
      <c r="C34"/>
      <c r="D34"/>
      <c r="H34" s="19" t="s">
        <v>65</v>
      </c>
      <c r="I34" s="19" t="s">
        <v>66</v>
      </c>
      <c r="J34" s="20">
        <v>-18711.72</v>
      </c>
    </row>
    <row r="35" spans="2:10" ht="19.2" x14ac:dyDescent="0.4">
      <c r="B35"/>
      <c r="C35"/>
      <c r="D35"/>
      <c r="H35" s="19" t="s">
        <v>67</v>
      </c>
      <c r="I35" s="19" t="s">
        <v>68</v>
      </c>
      <c r="J35" s="20">
        <v>-1809.74</v>
      </c>
    </row>
    <row r="36" spans="2:10" ht="19.2" x14ac:dyDescent="0.4">
      <c r="B36"/>
      <c r="C36"/>
      <c r="D36"/>
      <c r="H36" s="19" t="s">
        <v>39</v>
      </c>
      <c r="I36" s="19" t="s">
        <v>40</v>
      </c>
      <c r="J36" s="20">
        <v>-547</v>
      </c>
    </row>
    <row r="37" spans="2:10" ht="19.2" x14ac:dyDescent="0.4">
      <c r="B37"/>
      <c r="C37"/>
      <c r="D37"/>
      <c r="H37" s="19" t="s">
        <v>41</v>
      </c>
      <c r="I37" s="19" t="s">
        <v>42</v>
      </c>
      <c r="J37" s="20">
        <v>-2120</v>
      </c>
    </row>
    <row r="38" spans="2:10" ht="19.2" x14ac:dyDescent="0.4">
      <c r="B38"/>
      <c r="C38"/>
      <c r="D38"/>
      <c r="H38" s="19" t="s">
        <v>30</v>
      </c>
      <c r="I38" s="19" t="s">
        <v>31</v>
      </c>
      <c r="J38" s="20">
        <v>-460</v>
      </c>
    </row>
    <row r="39" spans="2:10" ht="19.2" x14ac:dyDescent="0.4">
      <c r="B39"/>
      <c r="C39"/>
      <c r="D39"/>
      <c r="H39" s="19" t="s">
        <v>32</v>
      </c>
      <c r="I39" s="19" t="s">
        <v>33</v>
      </c>
      <c r="J39" s="20">
        <v>-14256.86</v>
      </c>
    </row>
    <row r="40" spans="2:10" ht="19.2" x14ac:dyDescent="0.4">
      <c r="B40"/>
      <c r="C40"/>
      <c r="D40"/>
      <c r="H40" s="19" t="s">
        <v>69</v>
      </c>
      <c r="I40" s="19" t="s">
        <v>70</v>
      </c>
      <c r="J40" s="20">
        <v>-52</v>
      </c>
    </row>
    <row r="41" spans="2:10" ht="19.2" x14ac:dyDescent="0.4">
      <c r="B41"/>
      <c r="C41"/>
      <c r="D41"/>
      <c r="H41" s="19" t="s">
        <v>71</v>
      </c>
      <c r="I41" s="19" t="s">
        <v>72</v>
      </c>
      <c r="J41" s="20">
        <v>-3084.41</v>
      </c>
    </row>
    <row r="42" spans="2:10" ht="19.2" x14ac:dyDescent="0.4">
      <c r="B42"/>
      <c r="C42"/>
      <c r="D42"/>
      <c r="H42" s="19" t="s">
        <v>43</v>
      </c>
      <c r="I42" s="19" t="s">
        <v>44</v>
      </c>
      <c r="J42" s="20">
        <v>-13722</v>
      </c>
    </row>
    <row r="43" spans="2:10" ht="19.2" x14ac:dyDescent="0.4">
      <c r="B43"/>
      <c r="C43"/>
      <c r="D43"/>
      <c r="H43" s="19" t="s">
        <v>45</v>
      </c>
      <c r="I43" s="19" t="s">
        <v>46</v>
      </c>
      <c r="J43" s="20">
        <v>-2090</v>
      </c>
    </row>
    <row r="44" spans="2:10" ht="19.2" x14ac:dyDescent="0.4">
      <c r="B44"/>
      <c r="C44"/>
      <c r="D44"/>
      <c r="G44" s="24"/>
      <c r="H44" s="19" t="s">
        <v>47</v>
      </c>
      <c r="I44" s="19" t="s">
        <v>48</v>
      </c>
      <c r="J44" s="20">
        <v>-1420</v>
      </c>
    </row>
    <row r="45" spans="2:10" ht="19.2" x14ac:dyDescent="0.4">
      <c r="B45"/>
      <c r="C45"/>
      <c r="D45"/>
      <c r="G45"/>
      <c r="H45" s="19" t="s">
        <v>49</v>
      </c>
      <c r="I45" s="19" t="s">
        <v>50</v>
      </c>
      <c r="J45" s="20">
        <v>-1724</v>
      </c>
    </row>
    <row r="46" spans="2:10" ht="19.2" x14ac:dyDescent="0.4">
      <c r="B46"/>
      <c r="C46"/>
      <c r="D46"/>
      <c r="G46"/>
      <c r="H46" s="19" t="s">
        <v>81</v>
      </c>
      <c r="I46" s="19" t="s">
        <v>82</v>
      </c>
      <c r="J46" s="20">
        <v>-4721.76</v>
      </c>
    </row>
    <row r="47" spans="2:10" ht="19.2" x14ac:dyDescent="0.4">
      <c r="B47"/>
      <c r="C47"/>
      <c r="D47"/>
      <c r="G47"/>
      <c r="H47" s="19" t="s">
        <v>51</v>
      </c>
      <c r="I47" s="19" t="s">
        <v>52</v>
      </c>
      <c r="J47" s="20">
        <v>-22344.93</v>
      </c>
    </row>
    <row r="48" spans="2:10" ht="19.2" x14ac:dyDescent="0.4">
      <c r="B48"/>
      <c r="C48"/>
      <c r="D48"/>
      <c r="G48"/>
      <c r="H48" s="19" t="s">
        <v>53</v>
      </c>
      <c r="I48" s="19" t="s">
        <v>54</v>
      </c>
      <c r="J48" s="20">
        <v>-69.44</v>
      </c>
    </row>
    <row r="49" spans="2:10" ht="20.399999999999999" x14ac:dyDescent="0.4">
      <c r="B49"/>
      <c r="C49"/>
      <c r="D49"/>
      <c r="G49"/>
      <c r="H49" s="21" t="s">
        <v>11</v>
      </c>
      <c r="I49" s="21"/>
      <c r="J49" s="22">
        <v>-670506.79</v>
      </c>
    </row>
    <row r="50" spans="2:10" x14ac:dyDescent="0.4">
      <c r="B50"/>
      <c r="C50"/>
      <c r="D50"/>
      <c r="G50"/>
      <c r="H50"/>
      <c r="I50"/>
      <c r="J50"/>
    </row>
    <row r="51" spans="2:10" x14ac:dyDescent="0.4">
      <c r="B51"/>
      <c r="C51"/>
      <c r="D51"/>
      <c r="G51"/>
      <c r="H51"/>
      <c r="I51"/>
      <c r="J51"/>
    </row>
    <row r="52" spans="2:10" x14ac:dyDescent="0.4">
      <c r="B52"/>
      <c r="C52"/>
      <c r="D52"/>
      <c r="G52"/>
      <c r="H52"/>
      <c r="I52"/>
      <c r="J52"/>
    </row>
    <row r="53" spans="2:10" x14ac:dyDescent="0.4">
      <c r="B53"/>
      <c r="C53"/>
      <c r="D53"/>
      <c r="G53"/>
      <c r="H53" s="24"/>
      <c r="I53" s="24"/>
      <c r="J53" s="16"/>
    </row>
    <row r="54" spans="2:10" x14ac:dyDescent="0.4">
      <c r="B54"/>
      <c r="C54"/>
      <c r="D54"/>
      <c r="G54"/>
      <c r="H54"/>
      <c r="I54"/>
    </row>
    <row r="55" spans="2:10" x14ac:dyDescent="0.4">
      <c r="B55"/>
      <c r="C55"/>
      <c r="D55"/>
      <c r="G55"/>
      <c r="H55"/>
      <c r="I55"/>
    </row>
    <row r="56" spans="2:10" x14ac:dyDescent="0.4">
      <c r="B56"/>
      <c r="C56"/>
      <c r="D56"/>
      <c r="G56"/>
      <c r="H56"/>
      <c r="I56"/>
    </row>
    <row r="57" spans="2:10" x14ac:dyDescent="0.4">
      <c r="B57"/>
      <c r="C57"/>
      <c r="D57"/>
      <c r="G57"/>
      <c r="H57"/>
      <c r="I57"/>
    </row>
    <row r="58" spans="2:10" x14ac:dyDescent="0.4">
      <c r="B58"/>
      <c r="C58"/>
      <c r="D58"/>
      <c r="G58"/>
      <c r="H58"/>
      <c r="I58"/>
    </row>
    <row r="59" spans="2:10" x14ac:dyDescent="0.4">
      <c r="B59"/>
      <c r="C59"/>
      <c r="D59"/>
      <c r="G59"/>
      <c r="H59"/>
      <c r="I59"/>
    </row>
    <row r="60" spans="2:10" x14ac:dyDescent="0.4">
      <c r="B60" s="15"/>
      <c r="C60" s="15"/>
      <c r="D60" s="16"/>
      <c r="G60"/>
      <c r="H60"/>
      <c r="I60"/>
    </row>
    <row r="61" spans="2:10" x14ac:dyDescent="0.4">
      <c r="G61"/>
      <c r="H61"/>
      <c r="I61"/>
    </row>
    <row r="62" spans="2:10" x14ac:dyDescent="0.4">
      <c r="G62"/>
      <c r="H62"/>
      <c r="I62"/>
    </row>
    <row r="63" spans="2:10" x14ac:dyDescent="0.4">
      <c r="G63"/>
      <c r="H63"/>
      <c r="I63"/>
    </row>
    <row r="64" spans="2:10" x14ac:dyDescent="0.4">
      <c r="G64"/>
      <c r="H64"/>
      <c r="I64"/>
    </row>
    <row r="65" spans="7:9" x14ac:dyDescent="0.4">
      <c r="G65"/>
      <c r="H65"/>
      <c r="I65"/>
    </row>
    <row r="66" spans="7:9" x14ac:dyDescent="0.4">
      <c r="G66"/>
      <c r="H66"/>
      <c r="I66"/>
    </row>
    <row r="67" spans="7:9" x14ac:dyDescent="0.4">
      <c r="G67"/>
      <c r="H67"/>
      <c r="I67"/>
    </row>
    <row r="68" spans="7:9" x14ac:dyDescent="0.4">
      <c r="G68"/>
      <c r="H68"/>
      <c r="I68"/>
    </row>
    <row r="69" spans="7:9" x14ac:dyDescent="0.4">
      <c r="G69"/>
      <c r="H69"/>
      <c r="I69"/>
    </row>
    <row r="70" spans="7:9" x14ac:dyDescent="0.4">
      <c r="G70"/>
      <c r="H70"/>
      <c r="I70"/>
    </row>
    <row r="71" spans="7:9" x14ac:dyDescent="0.4">
      <c r="G71"/>
      <c r="H71"/>
      <c r="I71"/>
    </row>
    <row r="72" spans="7:9" x14ac:dyDescent="0.4">
      <c r="G72"/>
      <c r="H72"/>
      <c r="I72"/>
    </row>
    <row r="73" spans="7:9" x14ac:dyDescent="0.4">
      <c r="G73"/>
      <c r="H73"/>
      <c r="I73"/>
    </row>
    <row r="74" spans="7:9" x14ac:dyDescent="0.4">
      <c r="G74"/>
      <c r="H74"/>
      <c r="I74"/>
    </row>
    <row r="75" spans="7:9" x14ac:dyDescent="0.4">
      <c r="G75"/>
      <c r="H75"/>
      <c r="I75"/>
    </row>
    <row r="76" spans="7:9" x14ac:dyDescent="0.4">
      <c r="G76"/>
      <c r="H76"/>
      <c r="I76"/>
    </row>
    <row r="77" spans="7:9" x14ac:dyDescent="0.4">
      <c r="G77"/>
      <c r="H77"/>
      <c r="I77"/>
    </row>
    <row r="78" spans="7:9" x14ac:dyDescent="0.4">
      <c r="G78"/>
      <c r="H78"/>
      <c r="I78"/>
    </row>
    <row r="79" spans="7:9" x14ac:dyDescent="0.4">
      <c r="G79"/>
      <c r="H79"/>
      <c r="I79"/>
    </row>
    <row r="80" spans="7:9" x14ac:dyDescent="0.4">
      <c r="G80"/>
      <c r="H80"/>
      <c r="I80"/>
    </row>
    <row r="81" spans="7:9" x14ac:dyDescent="0.4">
      <c r="G81"/>
      <c r="H81"/>
      <c r="I81"/>
    </row>
    <row r="82" spans="7:9" x14ac:dyDescent="0.4">
      <c r="G82"/>
      <c r="H82"/>
      <c r="I82"/>
    </row>
    <row r="83" spans="7:9" x14ac:dyDescent="0.4">
      <c r="G83"/>
      <c r="H83"/>
      <c r="I83"/>
    </row>
    <row r="84" spans="7:9" x14ac:dyDescent="0.4">
      <c r="G84"/>
      <c r="H84"/>
      <c r="I84"/>
    </row>
    <row r="85" spans="7:9" x14ac:dyDescent="0.4">
      <c r="G85"/>
      <c r="H85"/>
      <c r="I85"/>
    </row>
    <row r="86" spans="7:9" x14ac:dyDescent="0.4">
      <c r="G86"/>
      <c r="H86"/>
      <c r="I86"/>
    </row>
    <row r="87" spans="7:9" x14ac:dyDescent="0.4">
      <c r="G87"/>
      <c r="H87"/>
      <c r="I87"/>
    </row>
    <row r="88" spans="7:9" x14ac:dyDescent="0.4">
      <c r="G88"/>
      <c r="H88"/>
      <c r="I88"/>
    </row>
    <row r="89" spans="7:9" x14ac:dyDescent="0.4">
      <c r="G89"/>
      <c r="H89"/>
      <c r="I89"/>
    </row>
    <row r="90" spans="7:9" x14ac:dyDescent="0.4">
      <c r="G90"/>
      <c r="H90"/>
      <c r="I90"/>
    </row>
    <row r="91" spans="7:9" x14ac:dyDescent="0.4">
      <c r="G91"/>
      <c r="H91"/>
      <c r="I91"/>
    </row>
    <row r="92" spans="7:9" x14ac:dyDescent="0.4">
      <c r="G92"/>
      <c r="H92"/>
      <c r="I92"/>
    </row>
    <row r="93" spans="7:9" x14ac:dyDescent="0.4">
      <c r="G93"/>
      <c r="H93"/>
      <c r="I93"/>
    </row>
    <row r="94" spans="7:9" x14ac:dyDescent="0.4">
      <c r="G94"/>
      <c r="H94"/>
      <c r="I94"/>
    </row>
    <row r="95" spans="7:9" x14ac:dyDescent="0.4">
      <c r="G95"/>
      <c r="H95"/>
      <c r="I95"/>
    </row>
    <row r="96" spans="7:9" x14ac:dyDescent="0.4">
      <c r="G96"/>
      <c r="H96"/>
      <c r="I96"/>
    </row>
    <row r="97" spans="7:9" x14ac:dyDescent="0.4">
      <c r="G97"/>
      <c r="H97"/>
      <c r="I97"/>
    </row>
    <row r="98" spans="7:9" x14ac:dyDescent="0.4">
      <c r="G98"/>
      <c r="H98"/>
      <c r="I98"/>
    </row>
    <row r="99" spans="7:9" x14ac:dyDescent="0.4">
      <c r="G99"/>
      <c r="H99"/>
      <c r="I99"/>
    </row>
    <row r="100" spans="7:9" x14ac:dyDescent="0.4">
      <c r="G100"/>
      <c r="H100"/>
      <c r="I100"/>
    </row>
    <row r="101" spans="7:9" x14ac:dyDescent="0.4">
      <c r="G101"/>
      <c r="H101"/>
      <c r="I101"/>
    </row>
    <row r="102" spans="7:9" x14ac:dyDescent="0.4">
      <c r="G102"/>
      <c r="H102"/>
      <c r="I102"/>
    </row>
    <row r="103" spans="7:9" x14ac:dyDescent="0.4">
      <c r="G103"/>
      <c r="H103"/>
      <c r="I103"/>
    </row>
    <row r="104" spans="7:9" x14ac:dyDescent="0.4">
      <c r="G104"/>
      <c r="H104"/>
      <c r="I104"/>
    </row>
    <row r="105" spans="7:9" x14ac:dyDescent="0.4">
      <c r="G105"/>
      <c r="H105"/>
      <c r="I105"/>
    </row>
    <row r="106" spans="7:9" x14ac:dyDescent="0.4">
      <c r="G106"/>
      <c r="H106"/>
      <c r="I106"/>
    </row>
    <row r="107" spans="7:9" x14ac:dyDescent="0.4">
      <c r="G107"/>
      <c r="H107"/>
      <c r="I107"/>
    </row>
    <row r="108" spans="7:9" x14ac:dyDescent="0.4">
      <c r="G108"/>
      <c r="H108"/>
      <c r="I108"/>
    </row>
    <row r="109" spans="7:9" x14ac:dyDescent="0.4">
      <c r="G109"/>
      <c r="H109"/>
      <c r="I109"/>
    </row>
    <row r="110" spans="7:9" x14ac:dyDescent="0.4">
      <c r="G110"/>
      <c r="H110"/>
      <c r="I110"/>
    </row>
    <row r="111" spans="7:9" x14ac:dyDescent="0.4">
      <c r="G111"/>
      <c r="H111"/>
      <c r="I111"/>
    </row>
    <row r="112" spans="7:9" x14ac:dyDescent="0.4">
      <c r="G112"/>
      <c r="H112"/>
      <c r="I112"/>
    </row>
    <row r="113" spans="7:9" x14ac:dyDescent="0.4">
      <c r="G113"/>
      <c r="H113"/>
      <c r="I113"/>
    </row>
    <row r="114" spans="7:9" x14ac:dyDescent="0.4">
      <c r="G114"/>
      <c r="H114"/>
      <c r="I114"/>
    </row>
    <row r="115" spans="7:9" x14ac:dyDescent="0.4">
      <c r="G115"/>
      <c r="H115"/>
      <c r="I115"/>
    </row>
    <row r="116" spans="7:9" x14ac:dyDescent="0.4">
      <c r="G116"/>
      <c r="H116"/>
      <c r="I116"/>
    </row>
    <row r="117" spans="7:9" x14ac:dyDescent="0.4">
      <c r="G117"/>
      <c r="H117"/>
      <c r="I117"/>
    </row>
    <row r="118" spans="7:9" x14ac:dyDescent="0.4">
      <c r="G118"/>
      <c r="H118"/>
      <c r="I118"/>
    </row>
    <row r="119" spans="7:9" x14ac:dyDescent="0.4">
      <c r="G119"/>
      <c r="H119"/>
      <c r="I119"/>
    </row>
    <row r="120" spans="7:9" x14ac:dyDescent="0.4">
      <c r="G120"/>
      <c r="H120"/>
      <c r="I120"/>
    </row>
    <row r="121" spans="7:9" x14ac:dyDescent="0.4">
      <c r="G121"/>
      <c r="H121"/>
      <c r="I121"/>
    </row>
    <row r="122" spans="7:9" x14ac:dyDescent="0.4">
      <c r="G122"/>
      <c r="H122"/>
      <c r="I122"/>
    </row>
    <row r="123" spans="7:9" x14ac:dyDescent="0.4">
      <c r="G123"/>
      <c r="H123"/>
      <c r="I123"/>
    </row>
    <row r="124" spans="7:9" x14ac:dyDescent="0.4">
      <c r="G124"/>
      <c r="H124"/>
      <c r="I124"/>
    </row>
    <row r="125" spans="7:9" x14ac:dyDescent="0.4">
      <c r="G125"/>
      <c r="H125"/>
      <c r="I125"/>
    </row>
    <row r="126" spans="7:9" x14ac:dyDescent="0.4">
      <c r="G126"/>
      <c r="H126"/>
      <c r="I126"/>
    </row>
    <row r="127" spans="7:9" x14ac:dyDescent="0.4">
      <c r="G127"/>
      <c r="H127"/>
      <c r="I127"/>
    </row>
    <row r="128" spans="7:9" x14ac:dyDescent="0.4">
      <c r="G128"/>
      <c r="H128"/>
      <c r="I128"/>
    </row>
    <row r="129" spans="7:9" x14ac:dyDescent="0.4">
      <c r="G129"/>
      <c r="H129"/>
      <c r="I129"/>
    </row>
    <row r="130" spans="7:9" x14ac:dyDescent="0.4">
      <c r="G130"/>
      <c r="H130"/>
      <c r="I130"/>
    </row>
    <row r="131" spans="7:9" x14ac:dyDescent="0.4">
      <c r="G131"/>
      <c r="H131"/>
      <c r="I131"/>
    </row>
    <row r="132" spans="7:9" x14ac:dyDescent="0.4">
      <c r="G132"/>
      <c r="H132"/>
      <c r="I132"/>
    </row>
    <row r="133" spans="7:9" x14ac:dyDescent="0.4">
      <c r="G133"/>
      <c r="H133"/>
      <c r="I133"/>
    </row>
    <row r="134" spans="7:9" x14ac:dyDescent="0.4">
      <c r="G134"/>
      <c r="H134"/>
      <c r="I134"/>
    </row>
    <row r="135" spans="7:9" x14ac:dyDescent="0.4">
      <c r="G135"/>
      <c r="H135"/>
      <c r="I135"/>
    </row>
    <row r="136" spans="7:9" x14ac:dyDescent="0.4">
      <c r="G136"/>
      <c r="H136"/>
      <c r="I136"/>
    </row>
    <row r="137" spans="7:9" x14ac:dyDescent="0.4">
      <c r="G137"/>
      <c r="H137"/>
      <c r="I137"/>
    </row>
    <row r="138" spans="7:9" x14ac:dyDescent="0.4">
      <c r="G138"/>
      <c r="H138"/>
      <c r="I138"/>
    </row>
    <row r="139" spans="7:9" x14ac:dyDescent="0.4">
      <c r="G139"/>
      <c r="H139"/>
      <c r="I139"/>
    </row>
    <row r="140" spans="7:9" x14ac:dyDescent="0.4">
      <c r="G140"/>
      <c r="H140"/>
      <c r="I140"/>
    </row>
    <row r="141" spans="7:9" x14ac:dyDescent="0.4">
      <c r="G141"/>
      <c r="H141"/>
      <c r="I141"/>
    </row>
    <row r="142" spans="7:9" x14ac:dyDescent="0.4">
      <c r="G142"/>
      <c r="H142"/>
      <c r="I142"/>
    </row>
    <row r="143" spans="7:9" x14ac:dyDescent="0.4">
      <c r="G143"/>
      <c r="H143"/>
      <c r="I143"/>
    </row>
    <row r="144" spans="7:9" x14ac:dyDescent="0.4">
      <c r="G144"/>
      <c r="H144"/>
      <c r="I144"/>
    </row>
    <row r="145" spans="7:9" x14ac:dyDescent="0.4">
      <c r="G145"/>
      <c r="H145"/>
      <c r="I145"/>
    </row>
    <row r="146" spans="7:9" x14ac:dyDescent="0.4">
      <c r="G146"/>
      <c r="H146"/>
      <c r="I146"/>
    </row>
    <row r="147" spans="7:9" x14ac:dyDescent="0.4">
      <c r="G147"/>
      <c r="H147"/>
      <c r="I147"/>
    </row>
    <row r="148" spans="7:9" x14ac:dyDescent="0.4">
      <c r="G148"/>
      <c r="H148"/>
      <c r="I148"/>
    </row>
    <row r="149" spans="7:9" x14ac:dyDescent="0.4">
      <c r="G149"/>
      <c r="H149"/>
      <c r="I149"/>
    </row>
    <row r="150" spans="7:9" x14ac:dyDescent="0.4">
      <c r="G150"/>
      <c r="H150"/>
      <c r="I150"/>
    </row>
    <row r="151" spans="7:9" x14ac:dyDescent="0.4">
      <c r="G151"/>
      <c r="H151"/>
      <c r="I151"/>
    </row>
    <row r="152" spans="7:9" x14ac:dyDescent="0.4">
      <c r="G152"/>
      <c r="H152"/>
      <c r="I152"/>
    </row>
    <row r="153" spans="7:9" x14ac:dyDescent="0.4">
      <c r="G153"/>
      <c r="H153"/>
      <c r="I153"/>
    </row>
    <row r="154" spans="7:9" x14ac:dyDescent="0.4">
      <c r="G154"/>
      <c r="H154"/>
      <c r="I154"/>
    </row>
    <row r="155" spans="7:9" x14ac:dyDescent="0.4">
      <c r="G155"/>
      <c r="H155"/>
      <c r="I155"/>
    </row>
    <row r="156" spans="7:9" x14ac:dyDescent="0.4">
      <c r="G156"/>
      <c r="H156"/>
      <c r="I156"/>
    </row>
    <row r="157" spans="7:9" x14ac:dyDescent="0.4">
      <c r="G157"/>
      <c r="H157"/>
      <c r="I157"/>
    </row>
    <row r="158" spans="7:9" x14ac:dyDescent="0.4">
      <c r="G158"/>
      <c r="H158"/>
      <c r="I158"/>
    </row>
    <row r="159" spans="7:9" x14ac:dyDescent="0.4">
      <c r="G159"/>
      <c r="H159"/>
      <c r="I159"/>
    </row>
    <row r="160" spans="7:9" x14ac:dyDescent="0.4">
      <c r="G160"/>
      <c r="H160"/>
      <c r="I160"/>
    </row>
    <row r="161" spans="7:9" x14ac:dyDescent="0.4">
      <c r="G161"/>
      <c r="H161"/>
      <c r="I161"/>
    </row>
    <row r="162" spans="7:9" x14ac:dyDescent="0.4">
      <c r="G162"/>
      <c r="H162"/>
      <c r="I162"/>
    </row>
    <row r="163" spans="7:9" x14ac:dyDescent="0.4">
      <c r="G163"/>
      <c r="H163"/>
      <c r="I163"/>
    </row>
    <row r="164" spans="7:9" x14ac:dyDescent="0.4">
      <c r="G164"/>
      <c r="H164"/>
      <c r="I164"/>
    </row>
    <row r="165" spans="7:9" x14ac:dyDescent="0.4">
      <c r="G165"/>
      <c r="H165"/>
      <c r="I165"/>
    </row>
    <row r="166" spans="7:9" x14ac:dyDescent="0.4">
      <c r="G166"/>
      <c r="H166"/>
      <c r="I166"/>
    </row>
    <row r="167" spans="7:9" x14ac:dyDescent="0.4">
      <c r="G167"/>
      <c r="H167"/>
      <c r="I167"/>
    </row>
    <row r="168" spans="7:9" x14ac:dyDescent="0.4">
      <c r="G168"/>
      <c r="H168"/>
      <c r="I168"/>
    </row>
    <row r="169" spans="7:9" x14ac:dyDescent="0.4">
      <c r="G169"/>
      <c r="H169"/>
      <c r="I169"/>
    </row>
    <row r="170" spans="7:9" x14ac:dyDescent="0.4">
      <c r="G170"/>
      <c r="H170"/>
      <c r="I170"/>
    </row>
    <row r="171" spans="7:9" x14ac:dyDescent="0.4">
      <c r="G171"/>
      <c r="H171"/>
      <c r="I171"/>
    </row>
    <row r="172" spans="7:9" x14ac:dyDescent="0.4">
      <c r="G172"/>
      <c r="H172"/>
      <c r="I172"/>
    </row>
    <row r="173" spans="7:9" x14ac:dyDescent="0.4">
      <c r="G173"/>
      <c r="H173"/>
      <c r="I173"/>
    </row>
    <row r="174" spans="7:9" x14ac:dyDescent="0.4">
      <c r="G174"/>
      <c r="H174"/>
      <c r="I174"/>
    </row>
    <row r="175" spans="7:9" x14ac:dyDescent="0.4">
      <c r="G175"/>
      <c r="H175"/>
      <c r="I175"/>
    </row>
    <row r="176" spans="7:9" x14ac:dyDescent="0.4">
      <c r="G176"/>
      <c r="H176"/>
      <c r="I176"/>
    </row>
    <row r="177" spans="7:9" x14ac:dyDescent="0.4">
      <c r="G177"/>
      <c r="H177"/>
      <c r="I177"/>
    </row>
    <row r="178" spans="7:9" x14ac:dyDescent="0.4">
      <c r="G178"/>
      <c r="H178"/>
      <c r="I178"/>
    </row>
    <row r="179" spans="7:9" x14ac:dyDescent="0.4">
      <c r="G179"/>
      <c r="H179"/>
      <c r="I179"/>
    </row>
    <row r="180" spans="7:9" x14ac:dyDescent="0.4">
      <c r="G180"/>
      <c r="H180"/>
      <c r="I180"/>
    </row>
    <row r="181" spans="7:9" x14ac:dyDescent="0.4">
      <c r="G181"/>
      <c r="H181"/>
      <c r="I181"/>
    </row>
    <row r="182" spans="7:9" x14ac:dyDescent="0.4">
      <c r="G182"/>
      <c r="H182"/>
      <c r="I182"/>
    </row>
    <row r="183" spans="7:9" x14ac:dyDescent="0.4">
      <c r="G183"/>
      <c r="H183"/>
      <c r="I183"/>
    </row>
    <row r="184" spans="7:9" x14ac:dyDescent="0.4">
      <c r="G184"/>
      <c r="H184"/>
      <c r="I184"/>
    </row>
    <row r="185" spans="7:9" x14ac:dyDescent="0.4">
      <c r="G185"/>
      <c r="H185"/>
      <c r="I185"/>
    </row>
    <row r="186" spans="7:9" x14ac:dyDescent="0.4">
      <c r="G186"/>
      <c r="H186"/>
      <c r="I186"/>
    </row>
    <row r="187" spans="7:9" x14ac:dyDescent="0.4">
      <c r="G187"/>
      <c r="H187"/>
      <c r="I187"/>
    </row>
    <row r="188" spans="7:9" x14ac:dyDescent="0.4">
      <c r="G188"/>
      <c r="H188"/>
      <c r="I188"/>
    </row>
    <row r="189" spans="7:9" x14ac:dyDescent="0.4">
      <c r="G189"/>
      <c r="H189"/>
      <c r="I189"/>
    </row>
    <row r="190" spans="7:9" x14ac:dyDescent="0.4">
      <c r="G190"/>
      <c r="H190"/>
      <c r="I190"/>
    </row>
    <row r="191" spans="7:9" x14ac:dyDescent="0.4">
      <c r="G191"/>
      <c r="H191"/>
      <c r="I191"/>
    </row>
    <row r="192" spans="7:9" x14ac:dyDescent="0.4">
      <c r="G192"/>
      <c r="H192"/>
      <c r="I192"/>
    </row>
    <row r="193" spans="7:9" x14ac:dyDescent="0.4">
      <c r="G193"/>
      <c r="H193"/>
      <c r="I193"/>
    </row>
    <row r="194" spans="7:9" x14ac:dyDescent="0.4">
      <c r="G194"/>
      <c r="H194"/>
      <c r="I194"/>
    </row>
    <row r="195" spans="7:9" x14ac:dyDescent="0.4">
      <c r="G195" s="15"/>
      <c r="H195" s="15"/>
      <c r="I195" s="16"/>
    </row>
  </sheetData>
  <mergeCells count="12">
    <mergeCell ref="C19:E19"/>
    <mergeCell ref="H19:J19"/>
    <mergeCell ref="E9:G9"/>
    <mergeCell ref="E11:G11"/>
    <mergeCell ref="E12:G12"/>
    <mergeCell ref="E14:G14"/>
    <mergeCell ref="E15:G15"/>
    <mergeCell ref="N2:N3"/>
    <mergeCell ref="J3:K3"/>
    <mergeCell ref="E6:G6"/>
    <mergeCell ref="L3:M3"/>
    <mergeCell ref="E8:G8"/>
  </mergeCells>
  <pageMargins left="0.25" right="0.25" top="0.31" bottom="0.75" header="0.3" footer="0.3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C15CA-29B6-44FF-BEFD-8C1FE51F69B2}">
  <dimension ref="A1:B1"/>
  <sheetViews>
    <sheetView workbookViewId="0"/>
  </sheetViews>
  <sheetFormatPr baseColWidth="10" defaultRowHeight="14.4" x14ac:dyDescent="0.3"/>
  <sheetData>
    <row r="1" spans="1:2" ht="409.6" x14ac:dyDescent="0.3">
      <c r="A1" s="1" t="s">
        <v>34</v>
      </c>
      <c r="B1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Suivi de gestion</vt:lpstr>
      <vt:lpstr>'Suivi de gestion'!Zone_d_impression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2020-02-17T13:37:46Z</dcterms:created>
  <dcterms:modified xsi:type="dcterms:W3CDTF">2023-05-03T14:43:39Z</dcterms:modified>
</cp:coreProperties>
</file>